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a49\AC\Temp\"/>
    </mc:Choice>
  </mc:AlternateContent>
  <xr:revisionPtr revIDLastSave="0" documentId="8_{890FDAAF-BA5C-41A9-BFAD-07AD49171E46}" xr6:coauthVersionLast="45" xr6:coauthVersionMax="45" xr10:uidLastSave="{00000000-0000-0000-0000-000000000000}"/>
  <bookViews>
    <workbookView xWindow="390" yWindow="390" windowWidth="15015" windowHeight="7425" firstSheet="2" activeTab="2" xr2:uid="{00000000-000D-0000-FFFF-FFFF00000000}"/>
  </bookViews>
  <sheets>
    <sheet name="Blad2" sheetId="4" r:id="rId1"/>
    <sheet name="Blad1" sheetId="3" r:id="rId2"/>
    <sheet name="HadCRUT.4.6.0.0.monthly_ns_ (2)" sheetId="2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S25" i="2" l="1"/>
  <c r="BS24" i="2"/>
  <c r="BS23" i="2"/>
  <c r="BS22" i="2"/>
  <c r="BS21" i="2"/>
  <c r="BS20" i="2"/>
  <c r="BS19" i="2"/>
  <c r="BS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S5" i="2"/>
  <c r="BS4" i="2"/>
  <c r="BS3" i="2"/>
  <c r="BS2" i="2"/>
  <c r="BC23" i="2"/>
  <c r="KC85" i="2" l="1"/>
  <c r="KC64" i="2"/>
  <c r="KC44" i="2"/>
  <c r="KC22" i="2"/>
  <c r="KC2" i="2"/>
  <c r="KD97" i="2" l="1"/>
  <c r="KC97" i="2"/>
  <c r="KD85" i="2"/>
  <c r="KD75" i="2"/>
  <c r="KC75" i="2"/>
  <c r="KD64" i="2"/>
  <c r="KD54" i="2"/>
  <c r="KC54" i="2"/>
  <c r="KD44" i="2"/>
  <c r="KD33" i="2"/>
  <c r="KC33" i="2"/>
  <c r="KD22" i="2"/>
  <c r="KD11" i="2"/>
  <c r="KC11" i="2"/>
  <c r="KD2" i="2"/>
  <c r="JX85" i="2"/>
  <c r="JW85" i="2"/>
  <c r="JX64" i="2"/>
  <c r="JW64" i="2"/>
  <c r="JX44" i="2"/>
  <c r="JW44" i="2"/>
  <c r="JX22" i="2"/>
  <c r="JW22" i="2"/>
  <c r="JE2" i="2"/>
  <c r="JX2" i="2"/>
  <c r="JW2" i="2"/>
  <c r="JR97" i="2"/>
  <c r="JQ97" i="2"/>
  <c r="JR75" i="2"/>
  <c r="JQ75" i="2"/>
  <c r="JR54" i="2"/>
  <c r="JQ54" i="2"/>
  <c r="JR33" i="2"/>
  <c r="JQ33" i="2"/>
  <c r="JR11" i="2"/>
  <c r="JQ11" i="2"/>
  <c r="JL97" i="2"/>
  <c r="JK97" i="2"/>
  <c r="JL85" i="2"/>
  <c r="JK85" i="2"/>
  <c r="JL75" i="2"/>
  <c r="JK75" i="2"/>
  <c r="JL64" i="2"/>
  <c r="JK64" i="2"/>
  <c r="JL54" i="2"/>
  <c r="JK54" i="2"/>
  <c r="JL44" i="2"/>
  <c r="JK44" i="2"/>
  <c r="JL33" i="2"/>
  <c r="JK33" i="2"/>
  <c r="JL22" i="2"/>
  <c r="JK22" i="2"/>
  <c r="JL11" i="2"/>
  <c r="JK11" i="2"/>
  <c r="JL2" i="2"/>
  <c r="JK2" i="2"/>
  <c r="JT4" i="2"/>
  <c r="JT7" i="2" s="1"/>
  <c r="KF4" i="2"/>
  <c r="KF7" i="2" s="1"/>
  <c r="JZ4" i="2"/>
  <c r="JZ7" i="2" s="1"/>
  <c r="JN4" i="2"/>
  <c r="JN7" i="2" s="1"/>
  <c r="JD85" i="2" l="1"/>
  <c r="JD64" i="2"/>
  <c r="JD44" i="2"/>
  <c r="JD22" i="2"/>
  <c r="JD2" i="2"/>
  <c r="JE97" i="2"/>
  <c r="JD97" i="2"/>
  <c r="JE85" i="2"/>
  <c r="JE75" i="2"/>
  <c r="JD75" i="2"/>
  <c r="JE64" i="2"/>
  <c r="JE54" i="2"/>
  <c r="JD54" i="2"/>
  <c r="JE44" i="2"/>
  <c r="JE33" i="2"/>
  <c r="JD33" i="2"/>
  <c r="JE22" i="2"/>
  <c r="JE11" i="2"/>
  <c r="JD11" i="2"/>
  <c r="IY85" i="2"/>
  <c r="IX85" i="2"/>
  <c r="IY64" i="2"/>
  <c r="IX64" i="2"/>
  <c r="IY44" i="2"/>
  <c r="IX44" i="2"/>
  <c r="IY22" i="2"/>
  <c r="IX22" i="2"/>
  <c r="IY2" i="2"/>
  <c r="IX2" i="2"/>
  <c r="IS97" i="2"/>
  <c r="IR97" i="2"/>
  <c r="IS75" i="2"/>
  <c r="IR75" i="2"/>
  <c r="IS54" i="2"/>
  <c r="IR54" i="2"/>
  <c r="IS33" i="2"/>
  <c r="IR33" i="2"/>
  <c r="IS11" i="2"/>
  <c r="IR11" i="2"/>
  <c r="IM97" i="2"/>
  <c r="IL97" i="2"/>
  <c r="IM85" i="2"/>
  <c r="IL85" i="2"/>
  <c r="IM75" i="2"/>
  <c r="IL75" i="2"/>
  <c r="IM64" i="2"/>
  <c r="IL64" i="2"/>
  <c r="IM54" i="2"/>
  <c r="IL54" i="2"/>
  <c r="IM44" i="2"/>
  <c r="IL44" i="2"/>
  <c r="IM33" i="2"/>
  <c r="IL33" i="2"/>
  <c r="IM22" i="2"/>
  <c r="IL22" i="2"/>
  <c r="IM11" i="2"/>
  <c r="IL11" i="2"/>
  <c r="HN97" i="2"/>
  <c r="HM97" i="2"/>
  <c r="HN85" i="2"/>
  <c r="HM85" i="2"/>
  <c r="HN75" i="2"/>
  <c r="HM75" i="2"/>
  <c r="HN64" i="2"/>
  <c r="HM64" i="2"/>
  <c r="HN54" i="2"/>
  <c r="HM54" i="2"/>
  <c r="HN44" i="2"/>
  <c r="HM44" i="2"/>
  <c r="HN33" i="2"/>
  <c r="HM33" i="2"/>
  <c r="HN22" i="2"/>
  <c r="HM22" i="2"/>
  <c r="HN11" i="2"/>
  <c r="HM11" i="2"/>
  <c r="HN2" i="2"/>
  <c r="IM2" i="2"/>
  <c r="IL2" i="2"/>
  <c r="IU4" i="2"/>
  <c r="IU7" i="2" s="1"/>
  <c r="JG4" i="2"/>
  <c r="JG7" i="2" s="1"/>
  <c r="JA4" i="2"/>
  <c r="JA7" i="2" s="1"/>
  <c r="IO4" i="2"/>
  <c r="IO7" i="2" s="1"/>
  <c r="IE85" i="2"/>
  <c r="IE64" i="2"/>
  <c r="IE44" i="2"/>
  <c r="IE22" i="2"/>
  <c r="IE2" i="2"/>
  <c r="IF97" i="2"/>
  <c r="IE97" i="2"/>
  <c r="IF85" i="2"/>
  <c r="IF75" i="2"/>
  <c r="IE75" i="2"/>
  <c r="IF64" i="2"/>
  <c r="IF54" i="2"/>
  <c r="IE54" i="2"/>
  <c r="IF44" i="2"/>
  <c r="IF33" i="2"/>
  <c r="IE33" i="2"/>
  <c r="IF22" i="2"/>
  <c r="IF11" i="2"/>
  <c r="IE11" i="2"/>
  <c r="IF2" i="2"/>
  <c r="HZ85" i="2"/>
  <c r="HY85" i="2"/>
  <c r="HZ64" i="2"/>
  <c r="HY64" i="2"/>
  <c r="HZ44" i="2"/>
  <c r="HY44" i="2"/>
  <c r="HZ22" i="2"/>
  <c r="HY22" i="2"/>
  <c r="HZ2" i="2"/>
  <c r="HY2" i="2"/>
  <c r="HT97" i="2"/>
  <c r="HS97" i="2"/>
  <c r="HT75" i="2"/>
  <c r="HS75" i="2"/>
  <c r="HT54" i="2"/>
  <c r="HS54" i="2"/>
  <c r="HT33" i="2"/>
  <c r="HS33" i="2"/>
  <c r="HT11" i="2"/>
  <c r="HS11" i="2"/>
  <c r="HM2" i="2"/>
  <c r="HV4" i="2"/>
  <c r="HV7" i="2" s="1"/>
  <c r="IH4" i="2"/>
  <c r="IH7" i="2" s="1"/>
  <c r="IB4" i="2"/>
  <c r="IB7" i="2" s="1"/>
  <c r="HP4" i="2"/>
  <c r="HP7" i="2" s="1"/>
  <c r="HF85" i="2" l="1"/>
  <c r="HF64" i="2"/>
  <c r="HF44" i="2"/>
  <c r="HF22" i="2"/>
  <c r="HF2" i="2"/>
  <c r="HG97" i="2"/>
  <c r="HF97" i="2"/>
  <c r="HG85" i="2"/>
  <c r="HG75" i="2"/>
  <c r="HF75" i="2"/>
  <c r="HG64" i="2"/>
  <c r="HG54" i="2"/>
  <c r="HF54" i="2"/>
  <c r="HG44" i="2"/>
  <c r="HG33" i="2"/>
  <c r="HF33" i="2"/>
  <c r="HG22" i="2"/>
  <c r="HG11" i="2"/>
  <c r="HF11" i="2"/>
  <c r="HG2" i="2"/>
  <c r="HA2" i="2"/>
  <c r="GZ2" i="2"/>
  <c r="HA85" i="2"/>
  <c r="GZ85" i="2"/>
  <c r="HA64" i="2"/>
  <c r="GZ64" i="2"/>
  <c r="HA44" i="2"/>
  <c r="GZ44" i="2"/>
  <c r="HA22" i="2"/>
  <c r="GZ22" i="2"/>
  <c r="GN22" i="2"/>
  <c r="GU97" i="2"/>
  <c r="GT97" i="2"/>
  <c r="GU75" i="2"/>
  <c r="GT75" i="2"/>
  <c r="GU54" i="2"/>
  <c r="GT54" i="2"/>
  <c r="GU33" i="2"/>
  <c r="GT33" i="2"/>
  <c r="GU11" i="2"/>
  <c r="GT11" i="2"/>
  <c r="GN11" i="2"/>
  <c r="GO75" i="2"/>
  <c r="GO97" i="2"/>
  <c r="GN97" i="2"/>
  <c r="GO85" i="2"/>
  <c r="GN85" i="2"/>
  <c r="GN75" i="2"/>
  <c r="GO64" i="2"/>
  <c r="GN64" i="2"/>
  <c r="GO54" i="2"/>
  <c r="GN54" i="2"/>
  <c r="GO44" i="2"/>
  <c r="GN44" i="2"/>
  <c r="GO33" i="2"/>
  <c r="GN33" i="2"/>
  <c r="GO22" i="2"/>
  <c r="GO11" i="2"/>
  <c r="GO2" i="2"/>
  <c r="GN2" i="2"/>
  <c r="GW4" i="2"/>
  <c r="GW7" i="2" s="1"/>
  <c r="HI4" i="2"/>
  <c r="HI7" i="2" s="1"/>
  <c r="HC4" i="2"/>
  <c r="HC7" i="2" s="1"/>
  <c r="GQ4" i="2"/>
  <c r="GQ7" i="2" s="1"/>
  <c r="GB85" i="2"/>
  <c r="GA85" i="2"/>
  <c r="GB64" i="2"/>
  <c r="GA64" i="2"/>
  <c r="GB44" i="2"/>
  <c r="GA44" i="2"/>
  <c r="GB22" i="2"/>
  <c r="GA22" i="2"/>
  <c r="GB2" i="2"/>
  <c r="GA2" i="2"/>
  <c r="FV97" i="2"/>
  <c r="FU97" i="2"/>
  <c r="FV75" i="2"/>
  <c r="FU75" i="2"/>
  <c r="FV54" i="2"/>
  <c r="FU54" i="2"/>
  <c r="FV33" i="2"/>
  <c r="FU33" i="2"/>
  <c r="FV11" i="2"/>
  <c r="FU11" i="2"/>
  <c r="FP97" i="2"/>
  <c r="FO97" i="2"/>
  <c r="FP85" i="2"/>
  <c r="FO85" i="2"/>
  <c r="FP75" i="2"/>
  <c r="FO75" i="2"/>
  <c r="FP64" i="2"/>
  <c r="FO64" i="2"/>
  <c r="FP54" i="2"/>
  <c r="FO54" i="2"/>
  <c r="FP44" i="2"/>
  <c r="FO44" i="2"/>
  <c r="FP33" i="2"/>
  <c r="FO33" i="2"/>
  <c r="FP22" i="2"/>
  <c r="FO22" i="2"/>
  <c r="FP11" i="2"/>
  <c r="FO11" i="2"/>
  <c r="FP2" i="2"/>
  <c r="FO2" i="2"/>
  <c r="GH97" i="2"/>
  <c r="GG97" i="2"/>
  <c r="GH85" i="2"/>
  <c r="GG85" i="2"/>
  <c r="GH75" i="2"/>
  <c r="GG75" i="2"/>
  <c r="GH64" i="2"/>
  <c r="GG64" i="2"/>
  <c r="GH54" i="2"/>
  <c r="GG54" i="2"/>
  <c r="GH44" i="2"/>
  <c r="GG44" i="2"/>
  <c r="GH33" i="2"/>
  <c r="GG33" i="2"/>
  <c r="GH22" i="2"/>
  <c r="GG22" i="2"/>
  <c r="GH11" i="2"/>
  <c r="GG11" i="2"/>
  <c r="GH2" i="2"/>
  <c r="GG2" i="2"/>
  <c r="FX4" i="2"/>
  <c r="FX7" i="2" s="1"/>
  <c r="GJ4" i="2"/>
  <c r="GJ7" i="2" s="1"/>
  <c r="GD4" i="2"/>
  <c r="GD7" i="2" s="1"/>
  <c r="FR4" i="2"/>
  <c r="FR7" i="2" s="1"/>
  <c r="FH85" i="2"/>
  <c r="FH64" i="2"/>
  <c r="FH44" i="2"/>
  <c r="FH22" i="2"/>
  <c r="FH2" i="2"/>
  <c r="FI97" i="2"/>
  <c r="FH97" i="2"/>
  <c r="FI85" i="2"/>
  <c r="FI75" i="2"/>
  <c r="FH75" i="2"/>
  <c r="FI64" i="2"/>
  <c r="FI54" i="2"/>
  <c r="FH54" i="2"/>
  <c r="FI44" i="2"/>
  <c r="FI33" i="2"/>
  <c r="FH33" i="2"/>
  <c r="FI22" i="2"/>
  <c r="FI11" i="2"/>
  <c r="FH11" i="2"/>
  <c r="FI2" i="2"/>
  <c r="FK4" i="2"/>
  <c r="FK7" i="2" s="1"/>
  <c r="FC85" i="2"/>
  <c r="FB85" i="2"/>
  <c r="FC64" i="2"/>
  <c r="FB64" i="2"/>
  <c r="FC44" i="2"/>
  <c r="FB44" i="2"/>
  <c r="FC22" i="2"/>
  <c r="FB22" i="2"/>
  <c r="FC2" i="2"/>
  <c r="FB2" i="2"/>
  <c r="FE4" i="2"/>
  <c r="FE7" i="2" s="1"/>
  <c r="EW97" i="2"/>
  <c r="EV97" i="2"/>
  <c r="EW75" i="2"/>
  <c r="EV75" i="2"/>
  <c r="EW54" i="2"/>
  <c r="EV54" i="2"/>
  <c r="EW33" i="2"/>
  <c r="EV33" i="2"/>
  <c r="EW11" i="2"/>
  <c r="EV11" i="2"/>
  <c r="EY4" i="2" s="1"/>
  <c r="EY7" i="2" s="1"/>
  <c r="EQ97" i="2"/>
  <c r="EP97" i="2"/>
  <c r="EQ85" i="2"/>
  <c r="EP85" i="2"/>
  <c r="EQ75" i="2"/>
  <c r="EP75" i="2"/>
  <c r="EQ64" i="2"/>
  <c r="EP64" i="2"/>
  <c r="EQ54" i="2"/>
  <c r="EP54" i="2"/>
  <c r="EQ44" i="2"/>
  <c r="EP44" i="2"/>
  <c r="EQ33" i="2"/>
  <c r="EP33" i="2"/>
  <c r="EQ22" i="2"/>
  <c r="EP22" i="2"/>
  <c r="EQ11" i="2"/>
  <c r="EP11" i="2"/>
  <c r="EQ2" i="2"/>
  <c r="EP2" i="2"/>
  <c r="ES4" i="2" s="1"/>
  <c r="ES7" i="2" s="1"/>
  <c r="EG85" i="2" l="1"/>
  <c r="EG64" i="2"/>
  <c r="EG44" i="2"/>
  <c r="EG22" i="2"/>
  <c r="EG2" i="2"/>
  <c r="EH97" i="2"/>
  <c r="EG97" i="2"/>
  <c r="EH85" i="2"/>
  <c r="EH75" i="2"/>
  <c r="EG75" i="2"/>
  <c r="EH64" i="2"/>
  <c r="EH54" i="2"/>
  <c r="EG54" i="2"/>
  <c r="EH44" i="2"/>
  <c r="EH33" i="2"/>
  <c r="EG33" i="2"/>
  <c r="EH22" i="2"/>
  <c r="EH11" i="2"/>
  <c r="EG11" i="2"/>
  <c r="EH2" i="2"/>
  <c r="EK3" i="2" s="1"/>
  <c r="DY11" i="2"/>
  <c r="DY22" i="2"/>
  <c r="DY33" i="2"/>
  <c r="DY44" i="2"/>
  <c r="DY85" i="2"/>
  <c r="DY97" i="2"/>
  <c r="DY54" i="2"/>
  <c r="DY64" i="2"/>
  <c r="DY75" i="2"/>
  <c r="DY2" i="2"/>
  <c r="DQ85" i="2"/>
  <c r="DQ64" i="2"/>
  <c r="DQ44" i="2"/>
  <c r="DQ22" i="2"/>
  <c r="DQ2" i="2"/>
  <c r="DJ97" i="2"/>
  <c r="DJ75" i="2"/>
  <c r="DJ54" i="2"/>
  <c r="DJ33" i="2"/>
  <c r="DJ11" i="2"/>
  <c r="DC97" i="2"/>
  <c r="DC85" i="2"/>
  <c r="DC75" i="2"/>
  <c r="DC64" i="2"/>
  <c r="DC54" i="2"/>
  <c r="DC44" i="2"/>
  <c r="DC33" i="2"/>
  <c r="DC22" i="2"/>
  <c r="DC11" i="2"/>
  <c r="DC2" i="2"/>
  <c r="G4" i="2"/>
  <c r="G3" i="2"/>
  <c r="AS119" i="2"/>
  <c r="AS98" i="2"/>
  <c r="AS78" i="2"/>
  <c r="AS56" i="2"/>
  <c r="AS36" i="2"/>
  <c r="AS13" i="2"/>
  <c r="AL131" i="2"/>
  <c r="AL109" i="2"/>
  <c r="AL88" i="2"/>
  <c r="AL67" i="2"/>
  <c r="AL45" i="2"/>
  <c r="AL25" i="2"/>
  <c r="AL4" i="2"/>
  <c r="AE131" i="2"/>
  <c r="AE119" i="2"/>
  <c r="AE109" i="2"/>
  <c r="AE98" i="2"/>
  <c r="AE88" i="2"/>
  <c r="AE78" i="2"/>
  <c r="AE67" i="2"/>
  <c r="AE56" i="2"/>
  <c r="AE45" i="2"/>
  <c r="AE36" i="2"/>
  <c r="AE25" i="2"/>
  <c r="AE13" i="2"/>
  <c r="AE4" i="2"/>
  <c r="X137" i="2"/>
  <c r="X115" i="2"/>
  <c r="X94" i="2"/>
  <c r="X73" i="2"/>
  <c r="X52" i="2"/>
  <c r="X32" i="2"/>
  <c r="X6" i="2"/>
  <c r="J137" i="2"/>
  <c r="J127" i="2"/>
  <c r="Q127" i="2" s="1"/>
  <c r="J115" i="2"/>
  <c r="J103" i="2"/>
  <c r="Q103" i="2" s="1"/>
  <c r="J94" i="2"/>
  <c r="J84" i="2"/>
  <c r="Q84" i="2" s="1"/>
  <c r="J73" i="2"/>
  <c r="J63" i="2"/>
  <c r="Q63" i="2" s="1"/>
  <c r="J52" i="2"/>
  <c r="J42" i="2"/>
  <c r="J32" i="2"/>
  <c r="J19" i="2"/>
  <c r="Q19" i="2" s="1"/>
  <c r="J6" i="2"/>
  <c r="DZ97" i="2"/>
  <c r="DZ85" i="2"/>
  <c r="DZ75" i="2"/>
  <c r="DZ64" i="2"/>
  <c r="DZ54" i="2"/>
  <c r="DZ44" i="2"/>
  <c r="DZ33" i="2"/>
  <c r="DZ22" i="2"/>
  <c r="DZ11" i="2"/>
  <c r="DZ2" i="2"/>
  <c r="EC3" i="2" s="1"/>
  <c r="DR85" i="2"/>
  <c r="DR64" i="2"/>
  <c r="DR44" i="2"/>
  <c r="DR22" i="2"/>
  <c r="DR2" i="2"/>
  <c r="DK97" i="2"/>
  <c r="DK75" i="2"/>
  <c r="DK54" i="2"/>
  <c r="DK33" i="2"/>
  <c r="DK11" i="2"/>
  <c r="DD97" i="2"/>
  <c r="DD85" i="2"/>
  <c r="DD75" i="2"/>
  <c r="DD64" i="2"/>
  <c r="DD54" i="2"/>
  <c r="DD44" i="2"/>
  <c r="DD33" i="2"/>
  <c r="DD22" i="2"/>
  <c r="DD11" i="2"/>
  <c r="DD2" i="2"/>
  <c r="DG3" i="2" l="1"/>
  <c r="DN3" i="2"/>
  <c r="DU3" i="2"/>
  <c r="Q42" i="2"/>
  <c r="CN25" i="2"/>
  <c r="CN24" i="2"/>
  <c r="CN23" i="2"/>
  <c r="CN22" i="2"/>
  <c r="CN21" i="2"/>
  <c r="CN20" i="2"/>
  <c r="CN19" i="2"/>
  <c r="CN18" i="2"/>
  <c r="CS18" i="2" s="1"/>
  <c r="CW5" i="2" s="1"/>
  <c r="CN17" i="2"/>
  <c r="CS17" i="2" s="1"/>
  <c r="CW4" i="2" s="1"/>
  <c r="CN16" i="2"/>
  <c r="CS16" i="2" s="1"/>
  <c r="CW3" i="2" s="1"/>
  <c r="CN14" i="2"/>
  <c r="CN13" i="2"/>
  <c r="CN12" i="2"/>
  <c r="CN11" i="2"/>
  <c r="CN10" i="2"/>
  <c r="CN9" i="2"/>
  <c r="CN8" i="2"/>
  <c r="CN7" i="2"/>
  <c r="CN6" i="2"/>
  <c r="CN5" i="2"/>
  <c r="CN4" i="2"/>
  <c r="CN3" i="2"/>
  <c r="CN2" i="2"/>
  <c r="CN15" i="2"/>
  <c r="CS15" i="2" s="1"/>
  <c r="CW2" i="2" s="1"/>
  <c r="CJ25" i="2"/>
  <c r="CJ24" i="2"/>
  <c r="CJ23" i="2"/>
  <c r="CJ22" i="2"/>
  <c r="CJ20" i="2"/>
  <c r="CJ19" i="2"/>
  <c r="CJ18" i="2"/>
  <c r="CJ17" i="2"/>
  <c r="CJ16" i="2"/>
  <c r="CJ15" i="2"/>
  <c r="CJ14" i="2"/>
  <c r="CJ13" i="2"/>
  <c r="CJ12" i="2"/>
  <c r="CJ11" i="2"/>
  <c r="CJ10" i="2"/>
  <c r="CJ9" i="2"/>
  <c r="CJ8" i="2"/>
  <c r="CJ21" i="2"/>
  <c r="CF39" i="2"/>
  <c r="CF38" i="2"/>
  <c r="CF37" i="2"/>
  <c r="CF36" i="2"/>
  <c r="CF35" i="2"/>
  <c r="CF34" i="2"/>
  <c r="CF33" i="2"/>
  <c r="CF32" i="2"/>
  <c r="CF31" i="2"/>
  <c r="CF30" i="2"/>
  <c r="CF29" i="2"/>
  <c r="CF28" i="2"/>
  <c r="CF27" i="2"/>
  <c r="CF25" i="2"/>
  <c r="CF24" i="2"/>
  <c r="CF23" i="2"/>
  <c r="CF22" i="2"/>
  <c r="CF21" i="2"/>
  <c r="CF20" i="2"/>
  <c r="CF19" i="2"/>
  <c r="CF18" i="2"/>
  <c r="CF17" i="2"/>
  <c r="CF16" i="2"/>
  <c r="CF15" i="2"/>
  <c r="CF14" i="2"/>
  <c r="CF13" i="2"/>
  <c r="CF26" i="2"/>
  <c r="CB45" i="2"/>
  <c r="CB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B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BX46" i="2"/>
  <c r="BX45" i="2"/>
  <c r="BX44" i="2"/>
  <c r="BX43" i="2"/>
  <c r="BX42" i="2"/>
  <c r="BX41" i="2"/>
  <c r="BX40" i="2"/>
  <c r="BX39" i="2"/>
  <c r="BX38" i="2"/>
  <c r="BX37" i="2"/>
  <c r="BX36" i="2"/>
  <c r="CS36" i="2" s="1"/>
  <c r="CW23" i="2" s="1"/>
  <c r="BX23" i="2"/>
  <c r="BX24" i="2"/>
  <c r="BX25" i="2"/>
  <c r="BX26" i="2"/>
  <c r="BX27" i="2"/>
  <c r="BX28" i="2"/>
  <c r="BX29" i="2"/>
  <c r="BX30" i="2"/>
  <c r="BX31" i="2"/>
  <c r="BX32" i="2"/>
  <c r="BX33" i="2"/>
  <c r="BX34" i="2"/>
  <c r="CS34" i="2" s="1"/>
  <c r="CW21" i="2" s="1"/>
  <c r="BX35" i="2"/>
  <c r="CS35" i="2" s="1"/>
  <c r="CW22" i="2" s="1"/>
  <c r="BC46" i="2"/>
  <c r="BC45" i="2"/>
  <c r="BC44" i="2"/>
  <c r="BC43" i="2"/>
  <c r="BC42" i="2"/>
  <c r="BC41" i="2"/>
  <c r="BC40" i="2"/>
  <c r="BC39" i="2"/>
  <c r="BC38" i="2"/>
  <c r="BC37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36" i="2"/>
  <c r="BO25" i="2"/>
  <c r="BO24" i="2"/>
  <c r="BO23" i="2"/>
  <c r="BO22" i="2"/>
  <c r="BO21" i="2"/>
  <c r="BO20" i="2"/>
  <c r="BO19" i="2"/>
  <c r="BO18" i="2"/>
  <c r="BO17" i="2"/>
  <c r="BO16" i="2"/>
  <c r="BO15" i="2"/>
  <c r="BO14" i="2"/>
  <c r="BO13" i="2"/>
  <c r="BO12" i="2"/>
  <c r="BO11" i="2"/>
  <c r="BO10" i="2"/>
  <c r="BO9" i="2"/>
  <c r="BO8" i="2"/>
  <c r="BK39" i="2"/>
  <c r="BK38" i="2"/>
  <c r="BK37" i="2"/>
  <c r="BK36" i="2"/>
  <c r="BK35" i="2"/>
  <c r="BK34" i="2"/>
  <c r="BK33" i="2"/>
  <c r="BK32" i="2"/>
  <c r="BK31" i="2"/>
  <c r="BK30" i="2"/>
  <c r="BK29" i="2"/>
  <c r="BK28" i="2"/>
  <c r="BK27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26" i="2"/>
  <c r="BG45" i="2"/>
  <c r="BG44" i="2"/>
  <c r="BG43" i="2"/>
  <c r="BG42" i="2"/>
  <c r="BG41" i="2"/>
  <c r="BG40" i="2"/>
  <c r="BG39" i="2"/>
  <c r="BG38" i="2"/>
  <c r="BG37" i="2"/>
  <c r="BG36" i="2"/>
  <c r="BG35" i="2"/>
  <c r="BG34" i="2"/>
  <c r="BG33" i="2"/>
  <c r="BG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G32" i="2"/>
  <c r="AT119" i="2"/>
  <c r="AT98" i="2"/>
  <c r="AT78" i="2"/>
  <c r="AT56" i="2"/>
  <c r="AT36" i="2"/>
  <c r="AW4" i="2" s="1"/>
  <c r="AT13" i="2"/>
  <c r="AW3" i="2" s="1"/>
  <c r="AM131" i="2"/>
  <c r="AM109" i="2"/>
  <c r="AM88" i="2"/>
  <c r="AM67" i="2"/>
  <c r="AM45" i="2"/>
  <c r="AP4" i="2" s="1"/>
  <c r="AM25" i="2"/>
  <c r="AM4" i="2"/>
  <c r="AP3" i="2" s="1"/>
  <c r="AF131" i="2"/>
  <c r="AF119" i="2"/>
  <c r="AF109" i="2"/>
  <c r="AF98" i="2"/>
  <c r="AF88" i="2"/>
  <c r="AF78" i="2"/>
  <c r="AF67" i="2"/>
  <c r="AF56" i="2"/>
  <c r="AF45" i="2"/>
  <c r="AF36" i="2"/>
  <c r="AI4" i="2" s="1"/>
  <c r="AF25" i="2"/>
  <c r="AF13" i="2"/>
  <c r="AF4" i="2"/>
  <c r="AI3" i="2" s="1"/>
  <c r="Y137" i="2"/>
  <c r="Y115" i="2"/>
  <c r="Y94" i="2"/>
  <c r="Y73" i="2"/>
  <c r="Y52" i="2"/>
  <c r="AB4" i="2" s="1"/>
  <c r="Y32" i="2"/>
  <c r="Y6" i="2"/>
  <c r="AB3" i="2" s="1"/>
  <c r="K137" i="2"/>
  <c r="K127" i="2"/>
  <c r="R127" i="2" s="1"/>
  <c r="K115" i="2"/>
  <c r="K103" i="2"/>
  <c r="R103" i="2" s="1"/>
  <c r="K94" i="2"/>
  <c r="K84" i="2"/>
  <c r="R84" i="2" s="1"/>
  <c r="K73" i="2"/>
  <c r="K63" i="2"/>
  <c r="R63" i="2" s="1"/>
  <c r="K52" i="2"/>
  <c r="K42" i="2"/>
  <c r="K32" i="2"/>
  <c r="K19" i="2"/>
  <c r="R19" i="2" s="1"/>
  <c r="K6" i="2"/>
  <c r="N3" i="2" s="1"/>
  <c r="R42" i="2" l="1"/>
  <c r="N4" i="2"/>
  <c r="CS31" i="2"/>
  <c r="CW18" i="2" s="1"/>
  <c r="CS32" i="2"/>
  <c r="CW19" i="2" s="1"/>
  <c r="CS33" i="2"/>
  <c r="CW20" i="2" s="1"/>
  <c r="CS26" i="2"/>
  <c r="CW13" i="2" s="1"/>
  <c r="CS23" i="2"/>
  <c r="CW10" i="2" s="1"/>
  <c r="CX10" i="2" s="1"/>
  <c r="CS24" i="2"/>
  <c r="CW11" i="2" s="1"/>
  <c r="CX11" i="2" s="1"/>
  <c r="CS25" i="2"/>
  <c r="CW12" i="2" s="1"/>
  <c r="CX12" i="2" s="1"/>
  <c r="CS27" i="2"/>
  <c r="CW14" i="2" s="1"/>
  <c r="CX3" i="2" s="1"/>
  <c r="CS28" i="2"/>
  <c r="CW15" i="2" s="1"/>
  <c r="CX4" i="2" s="1"/>
  <c r="CS29" i="2"/>
  <c r="CW16" i="2" s="1"/>
  <c r="CX5" i="2" s="1"/>
  <c r="CS30" i="2"/>
  <c r="CW17" i="2" s="1"/>
  <c r="CS21" i="2"/>
  <c r="CW8" i="2" s="1"/>
  <c r="CX8" i="2" s="1"/>
  <c r="CS19" i="2"/>
  <c r="CW6" i="2" s="1"/>
  <c r="CX6" i="2" s="1"/>
  <c r="CS20" i="2"/>
  <c r="CW7" i="2" s="1"/>
  <c r="CX7" i="2" s="1"/>
  <c r="CS22" i="2"/>
  <c r="CW9" i="2" s="1"/>
  <c r="CX9" i="2" s="1"/>
  <c r="CX13" i="2" l="1"/>
  <c r="CX2" i="2"/>
  <c r="U3" i="2"/>
  <c r="U4" i="2"/>
</calcChain>
</file>

<file path=xl/sharedStrings.xml><?xml version="1.0" encoding="utf-8"?>
<sst xmlns="http://schemas.openxmlformats.org/spreadsheetml/2006/main" count="308" uniqueCount="60">
  <si>
    <t>Figure 1</t>
  </si>
  <si>
    <t>All years</t>
  </si>
  <si>
    <t>LISIRD</t>
  </si>
  <si>
    <t>HadSST3</t>
  </si>
  <si>
    <t>Maxima</t>
  </si>
  <si>
    <t>Primary maxima</t>
  </si>
  <si>
    <t>Secondary maxima</t>
  </si>
  <si>
    <t>Minima</t>
  </si>
  <si>
    <t>Primary minima</t>
  </si>
  <si>
    <t>Secondary minima</t>
  </si>
  <si>
    <t>Figure 2</t>
  </si>
  <si>
    <t>(raw HadSST3 values over 5 Hale cycles)</t>
  </si>
  <si>
    <t>(detrended values: 0,0028 per year)</t>
  </si>
  <si>
    <t>(composite)</t>
  </si>
  <si>
    <t>COMPOSITE</t>
  </si>
  <si>
    <t>Hale profile result: = COMPOSITE + 0,2756</t>
  </si>
  <si>
    <t>HadSST3 22-year temperature profile</t>
  </si>
  <si>
    <t>HadSST3 11-year temperature profile</t>
  </si>
  <si>
    <t>Figure 3</t>
  </si>
  <si>
    <t>(without adjusted TSI scale)</t>
  </si>
  <si>
    <t>TOP (with adjusted TSI scale: solar sensitivity = 1,2 C per W/m2)</t>
  </si>
  <si>
    <t>BOTTOM (+ secondary TSI correction: + 0,142 W/m2)</t>
  </si>
  <si>
    <t>Figure 4</t>
  </si>
  <si>
    <t>1-year minima</t>
  </si>
  <si>
    <t>1-y primary minima</t>
  </si>
  <si>
    <t>1-y secondary minima</t>
  </si>
  <si>
    <t>1-y minima with secondary TSI correction: +0,142 W/m2</t>
  </si>
  <si>
    <t>3-year minima</t>
  </si>
  <si>
    <t>3-y primary minima</t>
  </si>
  <si>
    <t>3-y secondary minima</t>
  </si>
  <si>
    <t>3-y minima with secondary TSI correction: +0,114 W/m2</t>
  </si>
  <si>
    <t>5-year minima</t>
  </si>
  <si>
    <t>5-y primary minima</t>
  </si>
  <si>
    <t>5-y secondary minima</t>
  </si>
  <si>
    <t>5-y minima with secondary TSI correction: +0,110 W/m2</t>
  </si>
  <si>
    <t>7-year minima</t>
  </si>
  <si>
    <t>7-y primary minima</t>
  </si>
  <si>
    <t>7-y secondary minima</t>
  </si>
  <si>
    <t>7-y minima with secondary TSI correction: +0,138 W/m2</t>
  </si>
  <si>
    <t>9-year minima</t>
  </si>
  <si>
    <t>9-y primary minima</t>
  </si>
  <si>
    <t>9-y secondary minima</t>
  </si>
  <si>
    <t>9-y minima with secondary TSI correction: +0,120 W/m2</t>
  </si>
  <si>
    <t>11-year minima</t>
  </si>
  <si>
    <t>11-y primary minima</t>
  </si>
  <si>
    <t>11-y secondary minima</t>
  </si>
  <si>
    <t>11-y minima with secondary TSI correction: +0,100 W/m2</t>
  </si>
  <si>
    <t>?</t>
  </si>
  <si>
    <t>Correlations</t>
  </si>
  <si>
    <t>Maxima correlations</t>
  </si>
  <si>
    <t>Prim. max. correlations</t>
  </si>
  <si>
    <t>Sec. max.  correlations</t>
  </si>
  <si>
    <t>Minima correlations</t>
  </si>
  <si>
    <t>Prim. min. correlations</t>
  </si>
  <si>
    <t>Sec. min. correlations</t>
  </si>
  <si>
    <t>Correlation</t>
  </si>
  <si>
    <t>1880-2018</t>
  </si>
  <si>
    <t>1880-1985</t>
  </si>
  <si>
    <t>Explained variance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</si>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</sst>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F75B5"/>
      <name val="Calibri"/>
      <family val="2"/>
      <scheme val="minor"/>
    </font>
    <font>
      <sz val="11"/>
      <color rgb="FFC659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A08D2-065C-477D-B028-E485ED8AB100}">
  <dimension ref="A1"/>
  <sheetViews>
    <sheetView workbookViewId="0"/>
  </sheetViews>
  <sheetFormatPr defaultRowHeight="15"/>
  <cols>
    <col min="1" max="3" width="11.710937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1464-FD79-4D55-8BA7-EE1C768ECBF6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F141"/>
  <sheetViews>
    <sheetView tabSelected="1" topLeftCell="JH1" workbookViewId="0">
      <selection activeCell="JN1" sqref="JN1"/>
    </sheetView>
  </sheetViews>
  <sheetFormatPr defaultRowHeight="15"/>
  <cols>
    <col min="5" max="5" width="4.5703125" customWidth="1"/>
    <col min="6" max="6" width="11.140625" customWidth="1"/>
    <col min="8" max="8" width="4.5703125" customWidth="1"/>
    <col min="12" max="12" width="5.140625" customWidth="1"/>
    <col min="13" max="13" width="18.42578125" customWidth="1"/>
    <col min="15" max="15" width="4.42578125" customWidth="1"/>
    <col min="16" max="16" width="15.7109375" customWidth="1"/>
    <col min="19" max="19" width="4.5703125" customWidth="1"/>
    <col min="20" max="20" width="21" customWidth="1"/>
    <col min="22" max="22" width="5.140625" customWidth="1"/>
    <col min="23" max="23" width="17.5703125" customWidth="1"/>
    <col min="26" max="26" width="5.140625" customWidth="1"/>
    <col min="27" max="27" width="20.140625" customWidth="1"/>
    <col min="29" max="29" width="4.7109375" customWidth="1"/>
    <col min="33" max="33" width="4.5703125" customWidth="1"/>
    <col min="34" max="34" width="18.140625" customWidth="1"/>
    <col min="36" max="36" width="4.85546875" customWidth="1"/>
    <col min="37" max="37" width="17.28515625" customWidth="1"/>
    <col min="40" max="40" width="4.5703125" customWidth="1"/>
    <col min="41" max="41" width="20.42578125" customWidth="1"/>
    <col min="43" max="43" width="5" customWidth="1"/>
    <col min="44" max="44" width="16.42578125" customWidth="1"/>
    <col min="47" max="47" width="4.5703125" customWidth="1"/>
    <col min="48" max="48" width="19.5703125" customWidth="1"/>
    <col min="50" max="50" width="18.140625" customWidth="1"/>
    <col min="52" max="52" width="34.7109375" customWidth="1"/>
    <col min="53" max="53" width="4.28515625" customWidth="1"/>
    <col min="54" max="54" width="4.42578125" customWidth="1"/>
    <col min="55" max="55" width="15.42578125" customWidth="1"/>
    <col min="56" max="56" width="4.140625" customWidth="1"/>
    <col min="57" max="57" width="4.85546875" customWidth="1"/>
    <col min="58" max="58" width="4.7109375" customWidth="1"/>
    <col min="59" max="59" width="17" customWidth="1"/>
    <col min="60" max="60" width="4" customWidth="1"/>
    <col min="61" max="61" width="3.85546875" customWidth="1"/>
    <col min="62" max="62" width="4.5703125" customWidth="1"/>
    <col min="63" max="63" width="17.42578125" customWidth="1"/>
    <col min="64" max="64" width="4.28515625" customWidth="1"/>
    <col min="65" max="65" width="3.42578125" customWidth="1"/>
    <col min="66" max="66" width="5.5703125" customWidth="1"/>
    <col min="67" max="67" width="17.42578125" customWidth="1"/>
    <col min="68" max="68" width="4.85546875" customWidth="1"/>
    <col min="69" max="69" width="3.28515625" customWidth="1"/>
    <col min="70" max="70" width="4.85546875" customWidth="1"/>
    <col min="71" max="71" width="15.140625" customWidth="1"/>
    <col min="72" max="72" width="4.5703125" customWidth="1"/>
    <col min="73" max="73" width="31.42578125" customWidth="1"/>
    <col min="74" max="74" width="4.5703125" customWidth="1"/>
    <col min="75" max="75" width="4.42578125" customWidth="1"/>
    <col min="76" max="76" width="15.42578125" customWidth="1"/>
    <col min="77" max="77" width="4.140625" customWidth="1"/>
    <col min="78" max="78" width="4.85546875" customWidth="1"/>
    <col min="79" max="79" width="4.7109375" customWidth="1"/>
    <col min="80" max="80" width="17" customWidth="1"/>
    <col min="81" max="81" width="4" customWidth="1"/>
    <col min="82" max="82" width="3.85546875" customWidth="1"/>
    <col min="83" max="83" width="4.5703125" customWidth="1"/>
    <col min="84" max="84" width="17.42578125" customWidth="1"/>
    <col min="85" max="85" width="4.28515625" customWidth="1"/>
    <col min="86" max="86" width="3.42578125" customWidth="1"/>
    <col min="87" max="87" width="5.5703125" customWidth="1"/>
    <col min="88" max="88" width="17.42578125" customWidth="1"/>
    <col min="89" max="89" width="4.85546875" customWidth="1"/>
    <col min="90" max="90" width="3.28515625" customWidth="1"/>
    <col min="91" max="91" width="4.85546875" customWidth="1"/>
    <col min="92" max="92" width="15.140625" customWidth="1"/>
    <col min="93" max="93" width="5.140625" customWidth="1"/>
    <col min="94" max="94" width="11.140625" customWidth="1"/>
    <col min="95" max="95" width="4.28515625" customWidth="1"/>
    <col min="96" max="96" width="5.5703125" customWidth="1"/>
    <col min="97" max="97" width="11" customWidth="1"/>
    <col min="98" max="98" width="5.28515625" customWidth="1"/>
    <col min="99" max="99" width="36.7109375" customWidth="1"/>
    <col min="100" max="100" width="5.140625" customWidth="1"/>
    <col min="101" max="102" width="32.5703125" customWidth="1"/>
    <col min="103" max="103" width="19.42578125" customWidth="1"/>
    <col min="105" max="105" width="24.7109375" customWidth="1"/>
    <col min="109" max="109" width="4.5703125" customWidth="1"/>
    <col min="110" max="110" width="10.85546875" customWidth="1"/>
    <col min="112" max="112" width="4.85546875" customWidth="1"/>
    <col min="113" max="113" width="17.28515625" customWidth="1"/>
    <col min="116" max="116" width="4.5703125" customWidth="1"/>
    <col min="117" max="117" width="10.7109375" customWidth="1"/>
    <col min="119" max="119" width="5" customWidth="1"/>
    <col min="120" max="120" width="16.42578125" customWidth="1"/>
    <col min="123" max="123" width="4.5703125" customWidth="1"/>
    <col min="124" max="124" width="10.85546875" customWidth="1"/>
    <col min="126" max="126" width="4.5703125" customWidth="1"/>
    <col min="127" max="127" width="55" customWidth="1"/>
    <col min="131" max="131" width="4.5703125" customWidth="1"/>
    <col min="132" max="132" width="11" customWidth="1"/>
    <col min="134" max="134" width="5" customWidth="1"/>
    <col min="135" max="135" width="46.5703125" customWidth="1"/>
    <col min="139" max="139" width="4.5703125" customWidth="1"/>
    <col min="140" max="140" width="11" customWidth="1"/>
    <col min="142" max="142" width="23.140625" customWidth="1"/>
    <col min="143" max="143" width="8.28515625" customWidth="1"/>
    <col min="144" max="144" width="13.7109375" customWidth="1"/>
    <col min="148" max="148" width="4.5703125" customWidth="1"/>
    <col min="149" max="149" width="16.85546875" customWidth="1"/>
    <col min="150" max="150" width="4.7109375" customWidth="1"/>
    <col min="151" max="151" width="17.28515625" customWidth="1"/>
    <col min="154" max="154" width="4.5703125" customWidth="1"/>
    <col min="155" max="155" width="16.42578125" customWidth="1"/>
    <col min="156" max="156" width="4.85546875" customWidth="1"/>
    <col min="157" max="157" width="19.85546875" customWidth="1"/>
    <col min="160" max="160" width="4.5703125" customWidth="1"/>
    <col min="161" max="161" width="16.85546875" customWidth="1"/>
    <col min="162" max="162" width="5" customWidth="1"/>
    <col min="163" max="163" width="49.7109375" customWidth="1"/>
    <col min="166" max="166" width="4.5703125" customWidth="1"/>
    <col min="167" max="167" width="16.7109375" customWidth="1"/>
    <col min="168" max="168" width="27.7109375" customWidth="1"/>
    <col min="169" max="169" width="13.7109375" customWidth="1"/>
    <col min="173" max="173" width="4.5703125" customWidth="1"/>
    <col min="174" max="174" width="16.7109375" customWidth="1"/>
    <col min="175" max="175" width="4.7109375" customWidth="1"/>
    <col min="176" max="176" width="17.28515625" customWidth="1"/>
    <col min="179" max="179" width="4.5703125" customWidth="1"/>
    <col min="180" max="180" width="17.140625" customWidth="1"/>
    <col min="181" max="181" width="4.85546875" customWidth="1"/>
    <col min="182" max="182" width="19.85546875" customWidth="1"/>
    <col min="185" max="185" width="4.5703125" customWidth="1"/>
    <col min="186" max="186" width="16.7109375" customWidth="1"/>
    <col min="187" max="187" width="5" customWidth="1"/>
    <col min="188" max="188" width="49.7109375" customWidth="1"/>
    <col min="191" max="191" width="4.5703125" customWidth="1"/>
    <col min="192" max="192" width="17.28515625" customWidth="1"/>
    <col min="193" max="193" width="22.85546875" customWidth="1"/>
    <col min="194" max="194" width="13.7109375" customWidth="1"/>
    <col min="198" max="198" width="4.5703125" customWidth="1"/>
    <col min="199" max="199" width="16.7109375" customWidth="1"/>
    <col min="200" max="200" width="4.7109375" customWidth="1"/>
    <col min="201" max="201" width="17.28515625" customWidth="1"/>
    <col min="204" max="204" width="4.5703125" customWidth="1"/>
    <col min="205" max="205" width="17.140625" customWidth="1"/>
    <col min="206" max="206" width="4.85546875" customWidth="1"/>
    <col min="207" max="207" width="19.85546875" customWidth="1"/>
    <col min="210" max="210" width="4.5703125" customWidth="1"/>
    <col min="211" max="211" width="16.7109375" customWidth="1"/>
    <col min="212" max="212" width="5" customWidth="1"/>
    <col min="213" max="213" width="49.7109375" customWidth="1"/>
    <col min="216" max="216" width="4.5703125" customWidth="1"/>
    <col min="217" max="217" width="17.28515625" customWidth="1"/>
    <col min="218" max="218" width="22.85546875" customWidth="1"/>
    <col min="219" max="219" width="13.7109375" customWidth="1"/>
    <col min="223" max="223" width="4.5703125" customWidth="1"/>
    <col min="224" max="224" width="16.7109375" customWidth="1"/>
    <col min="225" max="225" width="4.7109375" customWidth="1"/>
    <col min="226" max="226" width="17.28515625" customWidth="1"/>
    <col min="229" max="229" width="4.5703125" customWidth="1"/>
    <col min="230" max="230" width="17.140625" customWidth="1"/>
    <col min="231" max="231" width="4.85546875" customWidth="1"/>
    <col min="232" max="232" width="19.85546875" customWidth="1"/>
    <col min="235" max="235" width="4.5703125" customWidth="1"/>
    <col min="236" max="236" width="16.7109375" customWidth="1"/>
    <col min="237" max="237" width="5" customWidth="1"/>
    <col min="238" max="238" width="49.7109375" customWidth="1"/>
    <col min="241" max="241" width="4.5703125" customWidth="1"/>
    <col min="242" max="242" width="17.28515625" customWidth="1"/>
    <col min="243" max="243" width="22.5703125" customWidth="1"/>
    <col min="244" max="244" width="13.7109375" customWidth="1"/>
    <col min="248" max="248" width="4.5703125" customWidth="1"/>
    <col min="249" max="249" width="16.7109375" customWidth="1"/>
    <col min="250" max="250" width="4.7109375" customWidth="1"/>
    <col min="251" max="251" width="17.28515625" customWidth="1"/>
    <col min="254" max="254" width="4.5703125" customWidth="1"/>
    <col min="255" max="255" width="17.140625" customWidth="1"/>
    <col min="256" max="256" width="4.85546875" customWidth="1"/>
    <col min="257" max="257" width="19.85546875" customWidth="1"/>
    <col min="260" max="260" width="4.5703125" customWidth="1"/>
    <col min="261" max="261" width="16.7109375" customWidth="1"/>
    <col min="262" max="262" width="5" customWidth="1"/>
    <col min="263" max="263" width="49.7109375" customWidth="1"/>
    <col min="266" max="266" width="4.5703125" customWidth="1"/>
    <col min="267" max="267" width="17.28515625" customWidth="1"/>
    <col min="269" max="269" width="13.7109375" customWidth="1"/>
    <col min="273" max="273" width="4.5703125" customWidth="1"/>
    <col min="274" max="274" width="16.7109375" customWidth="1"/>
    <col min="275" max="275" width="4.7109375" customWidth="1"/>
    <col min="276" max="276" width="17.28515625" customWidth="1"/>
    <col min="279" max="279" width="4.5703125" customWidth="1"/>
    <col min="280" max="280" width="17.140625" customWidth="1"/>
    <col min="281" max="281" width="4.85546875" customWidth="1"/>
    <col min="282" max="282" width="19.85546875" customWidth="1"/>
    <col min="285" max="285" width="4.5703125" customWidth="1"/>
    <col min="286" max="286" width="16.7109375" customWidth="1"/>
    <col min="287" max="287" width="5" customWidth="1"/>
    <col min="288" max="288" width="49.7109375" customWidth="1"/>
    <col min="291" max="291" width="4.5703125" customWidth="1"/>
    <col min="292" max="292" width="17.28515625" customWidth="1"/>
  </cols>
  <sheetData>
    <row r="1" spans="1:292">
      <c r="A1" s="1" t="s">
        <v>0</v>
      </c>
      <c r="B1" t="s">
        <v>1</v>
      </c>
      <c r="C1" t="s">
        <v>2</v>
      </c>
      <c r="D1" t="s">
        <v>3</v>
      </c>
      <c r="I1" t="s">
        <v>4</v>
      </c>
      <c r="J1" t="s">
        <v>2</v>
      </c>
      <c r="K1" t="s">
        <v>3</v>
      </c>
      <c r="P1" t="s">
        <v>5</v>
      </c>
      <c r="Q1" t="s">
        <v>2</v>
      </c>
      <c r="R1" t="s">
        <v>3</v>
      </c>
      <c r="W1" t="s">
        <v>6</v>
      </c>
      <c r="X1" t="s">
        <v>2</v>
      </c>
      <c r="Y1" t="s">
        <v>3</v>
      </c>
      <c r="AD1" t="s">
        <v>7</v>
      </c>
      <c r="AE1" t="s">
        <v>2</v>
      </c>
      <c r="AF1" t="s">
        <v>3</v>
      </c>
      <c r="AK1" t="s">
        <v>8</v>
      </c>
      <c r="AL1" t="s">
        <v>2</v>
      </c>
      <c r="AM1" t="s">
        <v>3</v>
      </c>
      <c r="AR1" t="s">
        <v>9</v>
      </c>
      <c r="AS1" t="s">
        <v>2</v>
      </c>
      <c r="AT1" t="s">
        <v>3</v>
      </c>
      <c r="AY1" s="1" t="s">
        <v>10</v>
      </c>
      <c r="AZ1" t="s">
        <v>11</v>
      </c>
      <c r="BC1" t="s">
        <v>8</v>
      </c>
      <c r="BG1" t="s">
        <v>5</v>
      </c>
      <c r="BK1" t="s">
        <v>9</v>
      </c>
      <c r="BO1" t="s">
        <v>6</v>
      </c>
      <c r="BS1" t="s">
        <v>8</v>
      </c>
      <c r="BU1" t="s">
        <v>12</v>
      </c>
      <c r="BX1" t="s">
        <v>8</v>
      </c>
      <c r="CB1" t="s">
        <v>5</v>
      </c>
      <c r="CF1" t="s">
        <v>9</v>
      </c>
      <c r="CJ1" t="s">
        <v>6</v>
      </c>
      <c r="CN1" t="s">
        <v>8</v>
      </c>
      <c r="CP1" t="s">
        <v>13</v>
      </c>
      <c r="CS1" t="s">
        <v>14</v>
      </c>
      <c r="CU1" t="s">
        <v>15</v>
      </c>
      <c r="CW1" t="s">
        <v>16</v>
      </c>
      <c r="CX1" t="s">
        <v>17</v>
      </c>
      <c r="CZ1" s="1" t="s">
        <v>18</v>
      </c>
      <c r="DA1" t="s">
        <v>19</v>
      </c>
      <c r="DB1" t="s">
        <v>7</v>
      </c>
      <c r="DC1" t="s">
        <v>2</v>
      </c>
      <c r="DD1" t="s">
        <v>3</v>
      </c>
      <c r="DI1" t="s">
        <v>8</v>
      </c>
      <c r="DJ1" t="s">
        <v>2</v>
      </c>
      <c r="DK1" t="s">
        <v>3</v>
      </c>
      <c r="DP1" t="s">
        <v>9</v>
      </c>
      <c r="DQ1" t="s">
        <v>2</v>
      </c>
      <c r="DR1" t="s">
        <v>3</v>
      </c>
      <c r="DW1" t="s">
        <v>20</v>
      </c>
      <c r="DX1" t="s">
        <v>7</v>
      </c>
      <c r="DY1" t="s">
        <v>2</v>
      </c>
      <c r="DZ1" t="s">
        <v>3</v>
      </c>
      <c r="EE1" t="s">
        <v>21</v>
      </c>
      <c r="EF1" t="s">
        <v>7</v>
      </c>
      <c r="EG1" t="s">
        <v>2</v>
      </c>
      <c r="EH1" t="s">
        <v>3</v>
      </c>
      <c r="EM1" s="1" t="s">
        <v>22</v>
      </c>
      <c r="EN1" s="2" t="s">
        <v>23</v>
      </c>
      <c r="EO1" t="s">
        <v>7</v>
      </c>
      <c r="EP1" t="s">
        <v>2</v>
      </c>
      <c r="EQ1" t="s">
        <v>3</v>
      </c>
      <c r="EU1" t="s">
        <v>24</v>
      </c>
      <c r="EV1" t="s">
        <v>2</v>
      </c>
      <c r="EW1" t="s">
        <v>3</v>
      </c>
      <c r="FA1" t="s">
        <v>25</v>
      </c>
      <c r="FB1" t="s">
        <v>2</v>
      </c>
      <c r="FC1" t="s">
        <v>3</v>
      </c>
      <c r="FG1" t="s">
        <v>26</v>
      </c>
      <c r="FH1" t="s">
        <v>2</v>
      </c>
      <c r="FI1" t="s">
        <v>3</v>
      </c>
      <c r="FM1" s="2" t="s">
        <v>27</v>
      </c>
      <c r="FN1" t="s">
        <v>7</v>
      </c>
      <c r="FO1" t="s">
        <v>2</v>
      </c>
      <c r="FP1" t="s">
        <v>3</v>
      </c>
      <c r="FT1" t="s">
        <v>28</v>
      </c>
      <c r="FU1" t="s">
        <v>2</v>
      </c>
      <c r="FV1" t="s">
        <v>3</v>
      </c>
      <c r="FZ1" t="s">
        <v>29</v>
      </c>
      <c r="GA1" t="s">
        <v>2</v>
      </c>
      <c r="GB1" t="s">
        <v>3</v>
      </c>
      <c r="GF1" t="s">
        <v>30</v>
      </c>
      <c r="GG1" t="s">
        <v>2</v>
      </c>
      <c r="GH1" t="s">
        <v>3</v>
      </c>
      <c r="GL1" s="2" t="s">
        <v>31</v>
      </c>
      <c r="GM1" t="s">
        <v>7</v>
      </c>
      <c r="GN1" t="s">
        <v>2</v>
      </c>
      <c r="GO1" t="s">
        <v>3</v>
      </c>
      <c r="GS1" t="s">
        <v>32</v>
      </c>
      <c r="GT1" t="s">
        <v>2</v>
      </c>
      <c r="GU1" t="s">
        <v>3</v>
      </c>
      <c r="GY1" t="s">
        <v>33</v>
      </c>
      <c r="GZ1" t="s">
        <v>2</v>
      </c>
      <c r="HA1" t="s">
        <v>3</v>
      </c>
      <c r="HE1" t="s">
        <v>34</v>
      </c>
      <c r="HF1" t="s">
        <v>2</v>
      </c>
      <c r="HG1" t="s">
        <v>3</v>
      </c>
      <c r="HK1" s="2" t="s">
        <v>35</v>
      </c>
      <c r="HL1" t="s">
        <v>7</v>
      </c>
      <c r="HM1" t="s">
        <v>2</v>
      </c>
      <c r="HN1" t="s">
        <v>3</v>
      </c>
      <c r="HR1" t="s">
        <v>36</v>
      </c>
      <c r="HS1" t="s">
        <v>2</v>
      </c>
      <c r="HT1" t="s">
        <v>3</v>
      </c>
      <c r="HX1" t="s">
        <v>37</v>
      </c>
      <c r="HY1" t="s">
        <v>2</v>
      </c>
      <c r="HZ1" t="s">
        <v>3</v>
      </c>
      <c r="ID1" t="s">
        <v>38</v>
      </c>
      <c r="IE1" t="s">
        <v>2</v>
      </c>
      <c r="IF1" t="s">
        <v>3</v>
      </c>
      <c r="IJ1" s="2" t="s">
        <v>39</v>
      </c>
      <c r="IK1" t="s">
        <v>7</v>
      </c>
      <c r="IL1" t="s">
        <v>2</v>
      </c>
      <c r="IM1" t="s">
        <v>3</v>
      </c>
      <c r="IQ1" t="s">
        <v>40</v>
      </c>
      <c r="IR1" t="s">
        <v>2</v>
      </c>
      <c r="IS1" t="s">
        <v>3</v>
      </c>
      <c r="IW1" t="s">
        <v>41</v>
      </c>
      <c r="IX1" t="s">
        <v>2</v>
      </c>
      <c r="IY1" t="s">
        <v>3</v>
      </c>
      <c r="JC1" t="s">
        <v>42</v>
      </c>
      <c r="JD1" t="s">
        <v>2</v>
      </c>
      <c r="JE1" t="s">
        <v>3</v>
      </c>
      <c r="JI1" s="2" t="s">
        <v>43</v>
      </c>
      <c r="JJ1" t="s">
        <v>7</v>
      </c>
      <c r="JK1" t="s">
        <v>2</v>
      </c>
      <c r="JL1" t="s">
        <v>3</v>
      </c>
      <c r="JP1" t="s">
        <v>44</v>
      </c>
      <c r="JQ1" t="s">
        <v>2</v>
      </c>
      <c r="JR1" t="s">
        <v>3</v>
      </c>
      <c r="JV1" t="s">
        <v>45</v>
      </c>
      <c r="JW1" t="s">
        <v>2</v>
      </c>
      <c r="JX1" t="s">
        <v>3</v>
      </c>
      <c r="KB1" t="s">
        <v>46</v>
      </c>
      <c r="KC1" t="s">
        <v>2</v>
      </c>
      <c r="KD1" t="s">
        <v>3</v>
      </c>
    </row>
    <row r="2" spans="1:292">
      <c r="B2">
        <v>2019</v>
      </c>
      <c r="C2" t="s">
        <v>47</v>
      </c>
      <c r="D2">
        <v>0.58199999999999996</v>
      </c>
      <c r="F2" t="s">
        <v>48</v>
      </c>
      <c r="I2">
        <v>2019</v>
      </c>
      <c r="M2" t="s">
        <v>49</v>
      </c>
      <c r="P2">
        <v>2019</v>
      </c>
      <c r="T2" t="s">
        <v>50</v>
      </c>
      <c r="W2">
        <v>2019</v>
      </c>
      <c r="AA2" t="s">
        <v>51</v>
      </c>
      <c r="AD2">
        <v>2019</v>
      </c>
      <c r="AH2" t="s">
        <v>52</v>
      </c>
      <c r="AK2">
        <v>2019</v>
      </c>
      <c r="AO2" t="s">
        <v>53</v>
      </c>
      <c r="AR2">
        <v>2019</v>
      </c>
      <c r="AV2" t="s">
        <v>54</v>
      </c>
      <c r="BR2">
        <v>13</v>
      </c>
      <c r="BS2">
        <f>(D32+D54+D75+D96+D118)/5</f>
        <v>-0.154</v>
      </c>
      <c r="CM2">
        <v>13</v>
      </c>
      <c r="CN2">
        <f>(D32+D54+D75+D96+D118)/5 - (13*0.0028)</f>
        <v>-0.19040000000000001</v>
      </c>
      <c r="CV2">
        <v>22</v>
      </c>
      <c r="CW2">
        <f>CS15+0.2756</f>
        <v>0</v>
      </c>
      <c r="CX2">
        <f>((CW2-0)+(CW13-0.059))/2</f>
        <v>1.3877787807814457E-17</v>
      </c>
      <c r="DB2">
        <v>1985</v>
      </c>
      <c r="DC2">
        <f>C36</f>
        <v>0.83599999999999997</v>
      </c>
      <c r="DD2">
        <f>D36</f>
        <v>-0.04</v>
      </c>
      <c r="DF2" t="s">
        <v>55</v>
      </c>
      <c r="DI2">
        <v>1985</v>
      </c>
      <c r="DM2" t="s">
        <v>55</v>
      </c>
      <c r="DP2">
        <v>1985</v>
      </c>
      <c r="DQ2">
        <f>C36</f>
        <v>0.83599999999999997</v>
      </c>
      <c r="DR2">
        <f>D36</f>
        <v>-0.04</v>
      </c>
      <c r="DT2" t="s">
        <v>55</v>
      </c>
      <c r="DX2">
        <v>1985</v>
      </c>
      <c r="DY2">
        <f>(C36*1.2) - 1.2344</f>
        <v>-0.23120000000000007</v>
      </c>
      <c r="DZ2">
        <f>D36</f>
        <v>-0.04</v>
      </c>
      <c r="EB2" t="s">
        <v>55</v>
      </c>
      <c r="EF2">
        <v>1985</v>
      </c>
      <c r="EG2">
        <f>((C36+0.142)*1.2) - 1.2344</f>
        <v>-6.0799999999999965E-2</v>
      </c>
      <c r="EH2">
        <f>D36</f>
        <v>-0.04</v>
      </c>
      <c r="EJ2" t="s">
        <v>55</v>
      </c>
      <c r="EO2">
        <v>1985</v>
      </c>
      <c r="EP2">
        <f>C36</f>
        <v>0.83599999999999997</v>
      </c>
      <c r="EQ2">
        <f>D36</f>
        <v>-0.04</v>
      </c>
      <c r="ES2" t="s">
        <v>55</v>
      </c>
      <c r="EU2">
        <v>1985</v>
      </c>
      <c r="EY2" t="s">
        <v>55</v>
      </c>
      <c r="FA2">
        <v>1985</v>
      </c>
      <c r="FB2">
        <f>C36</f>
        <v>0.83599999999999997</v>
      </c>
      <c r="FC2">
        <f>D36</f>
        <v>-0.04</v>
      </c>
      <c r="FE2" t="s">
        <v>55</v>
      </c>
      <c r="FG2">
        <v>1985</v>
      </c>
      <c r="FH2">
        <f>C36 + 0.142</f>
        <v>0.97799999999999998</v>
      </c>
      <c r="FI2">
        <f>D36</f>
        <v>-0.04</v>
      </c>
      <c r="FK2" t="s">
        <v>55</v>
      </c>
      <c r="FN2">
        <v>1985</v>
      </c>
      <c r="FO2">
        <f>(C35+C36+C37)/3</f>
        <v>0.90033333333333332</v>
      </c>
      <c r="FP2">
        <f>(D35+D36+D37)/3</f>
        <v>-2.1000000000000001E-2</v>
      </c>
      <c r="FR2" t="s">
        <v>55</v>
      </c>
      <c r="FT2">
        <v>1985</v>
      </c>
      <c r="FX2" t="s">
        <v>55</v>
      </c>
      <c r="FZ2">
        <v>1985</v>
      </c>
      <c r="GA2">
        <f>(C35+C36+C37)/3</f>
        <v>0.90033333333333332</v>
      </c>
      <c r="GB2">
        <f>(D35+D36+D37)/3</f>
        <v>-2.1000000000000001E-2</v>
      </c>
      <c r="GD2" t="s">
        <v>55</v>
      </c>
      <c r="GF2">
        <v>1985</v>
      </c>
      <c r="GG2">
        <f>(C35+C36+C37)/3 + 0.114</f>
        <v>1.0143333333333333</v>
      </c>
      <c r="GH2">
        <f>(D35+D36+D37)/3</f>
        <v>-2.1000000000000001E-2</v>
      </c>
      <c r="GJ2" t="s">
        <v>55</v>
      </c>
      <c r="GM2">
        <v>1985</v>
      </c>
      <c r="GN2">
        <f>(C34+C35+C36+C37+C38)/5</f>
        <v>1.0122</v>
      </c>
      <c r="GO2">
        <f>(D34+D35+D36+D37+D38)/5</f>
        <v>5.6199999999999993E-2</v>
      </c>
      <c r="GQ2" t="s">
        <v>55</v>
      </c>
      <c r="GS2">
        <v>1985</v>
      </c>
      <c r="GW2" t="s">
        <v>55</v>
      </c>
      <c r="GY2">
        <v>1985</v>
      </c>
      <c r="GZ2">
        <f>(C34+C35+C36+C37+C38)/5</f>
        <v>1.0122</v>
      </c>
      <c r="HA2">
        <f>(D34+D35+D36+D37+D38)/5</f>
        <v>5.6199999999999993E-2</v>
      </c>
      <c r="HC2" t="s">
        <v>55</v>
      </c>
      <c r="HE2">
        <v>1985</v>
      </c>
      <c r="HF2">
        <f>(C34+C35+C36+C37+C38)/5 + 0.11</f>
        <v>1.1222000000000001</v>
      </c>
      <c r="HG2">
        <f>(D34+D35+D36+D37+D38)/5</f>
        <v>5.6199999999999993E-2</v>
      </c>
      <c r="HI2" t="s">
        <v>55</v>
      </c>
      <c r="HL2">
        <v>1985</v>
      </c>
      <c r="HM2">
        <f>(C33+C34+C35+C36+C37+C38+C39)/7</f>
        <v>1.1095714285714284</v>
      </c>
      <c r="HN2">
        <f>(D33+D34+D35+D36+D37+D38+D39)/7</f>
        <v>5.7428571428571433E-2</v>
      </c>
      <c r="HP2" t="s">
        <v>55</v>
      </c>
      <c r="HR2">
        <v>1985</v>
      </c>
      <c r="HV2" t="s">
        <v>55</v>
      </c>
      <c r="HX2">
        <v>1985</v>
      </c>
      <c r="HY2">
        <f>(C33+C34+C35+C36+C37+C38+C39)/7</f>
        <v>1.1095714285714284</v>
      </c>
      <c r="HZ2">
        <f>(D33+D34+D35+D36+D37+D38+D39)/7</f>
        <v>5.7428571428571433E-2</v>
      </c>
      <c r="IB2" t="s">
        <v>55</v>
      </c>
      <c r="ID2">
        <v>1985</v>
      </c>
      <c r="IE2">
        <f>(C33+C34+C35+C36+C37+C38+C39)/7 + 0.138</f>
        <v>1.2475714285714283</v>
      </c>
      <c r="IF2">
        <f>(D33+D34+D35+D36+D37+D38+D39)/7</f>
        <v>5.7428571428571433E-2</v>
      </c>
      <c r="IH2" t="s">
        <v>55</v>
      </c>
      <c r="IK2">
        <v>1985</v>
      </c>
      <c r="IL2">
        <f>(C32+C33+C34+C35+C36+C37+C38+C39+C40)/9</f>
        <v>1.2462222222222223</v>
      </c>
      <c r="IM2">
        <f>(D32+D33+D34+D35+D36+D37+D38+D39+D40)/9</f>
        <v>5.5333333333333332E-2</v>
      </c>
      <c r="IO2" t="s">
        <v>55</v>
      </c>
      <c r="IQ2">
        <v>1985</v>
      </c>
      <c r="IU2" t="s">
        <v>55</v>
      </c>
      <c r="IW2">
        <v>1985</v>
      </c>
      <c r="IX2">
        <f>(C32+C33+C34+C35+C36+C37+C38+C39+C40)/9</f>
        <v>1.2462222222222223</v>
      </c>
      <c r="IY2">
        <f>(D32+D33+D34+D35+D36+D37+D38+D39+D40)/9</f>
        <v>5.5333333333333332E-2</v>
      </c>
      <c r="JA2" t="s">
        <v>55</v>
      </c>
      <c r="JC2">
        <v>1985</v>
      </c>
      <c r="JD2">
        <f>(C32+C33+C34+C35+C36+C37+C38+C39+C40)/9 + 0.12</f>
        <v>1.3662222222222224</v>
      </c>
      <c r="JE2">
        <f>(D32+D33+D34+D35+D36+D37+D38+D39+D40)/9</f>
        <v>5.5333333333333332E-2</v>
      </c>
      <c r="JG2" t="s">
        <v>55</v>
      </c>
      <c r="JJ2">
        <v>1985</v>
      </c>
      <c r="JK2">
        <f>(C31+C32+C33+C34+C35+C36+C37+C38+C39+C40+C41)/11</f>
        <v>1.3264545454545453</v>
      </c>
      <c r="JL2">
        <f>(D31+D32+D33+D34+D35+D36+D37+D38+D39+D40+D41)/11</f>
        <v>6.8181818181818191E-2</v>
      </c>
      <c r="JN2" t="s">
        <v>55</v>
      </c>
      <c r="JP2">
        <v>1985</v>
      </c>
      <c r="JT2" t="s">
        <v>55</v>
      </c>
      <c r="JV2">
        <v>1985</v>
      </c>
      <c r="JW2">
        <f>(C31+C32+C33+C34+C35+C36+C37+C38+C39+C40+C41)/11</f>
        <v>1.3264545454545453</v>
      </c>
      <c r="JX2">
        <f>(D31+D32+D33+D34+D35+D36+D37+D38+D39+D40+D41)/11</f>
        <v>6.8181818181818191E-2</v>
      </c>
      <c r="JZ2" t="s">
        <v>55</v>
      </c>
      <c r="KB2">
        <v>1985</v>
      </c>
      <c r="KC2">
        <f>(C31+C32+C33+C34+C35+C36+C37+C38+C39+C40+C41)/11 + 0.1</f>
        <v>1.4264545454545454</v>
      </c>
      <c r="KD2">
        <f>(D31+D32+D33+D34+D35+D36+D37+D38+D39+D40+D41)/11</f>
        <v>6.8181818181818191E-2</v>
      </c>
      <c r="KF2" t="s">
        <v>55</v>
      </c>
    </row>
    <row r="3" spans="1:292">
      <c r="B3">
        <v>2018</v>
      </c>
      <c r="C3">
        <v>1.256</v>
      </c>
      <c r="D3">
        <v>0.48</v>
      </c>
      <c r="F3" t="s">
        <v>56</v>
      </c>
      <c r="G3">
        <f>CORREL(C3:C141,D3:D141)</f>
        <v>0.41823133830660308</v>
      </c>
      <c r="I3">
        <v>2018</v>
      </c>
      <c r="M3" t="s">
        <v>56</v>
      </c>
      <c r="N3">
        <f>CORREL(J3:J141,K3:K141)</f>
        <v>0.5041497815835414</v>
      </c>
      <c r="P3">
        <v>2018</v>
      </c>
      <c r="T3" t="s">
        <v>56</v>
      </c>
      <c r="U3">
        <f>CORREL(Q3:Q141,R3:R141)</f>
        <v>0.60127614731855972</v>
      </c>
      <c r="W3">
        <v>2018</v>
      </c>
      <c r="AA3" t="s">
        <v>56</v>
      </c>
      <c r="AB3">
        <f>CORREL(X3:X141,Y3:Y141)</f>
        <v>0.6156677064358026</v>
      </c>
      <c r="AD3">
        <v>2018</v>
      </c>
      <c r="AH3" t="s">
        <v>56</v>
      </c>
      <c r="AI3">
        <f>CORREL(AE3:AE141,AF3:AF141)</f>
        <v>0.86703216261289595</v>
      </c>
      <c r="AK3">
        <v>2018</v>
      </c>
      <c r="AO3" t="s">
        <v>56</v>
      </c>
      <c r="AP3">
        <f>CORREL(AL3:AL141,AM3:AM141)</f>
        <v>0.90710778530836522</v>
      </c>
      <c r="AR3">
        <v>2018</v>
      </c>
      <c r="AV3" t="s">
        <v>56</v>
      </c>
      <c r="AW3">
        <f>CORREL(AS3:AS141,AT3:AT141)</f>
        <v>0.94961527197198115</v>
      </c>
      <c r="BR3">
        <v>12</v>
      </c>
      <c r="BS3">
        <f t="shared" ref="BS3:BS25" si="0">(D33+D55+D76+D97+D119)/5</f>
        <v>-9.0799999999999992E-2</v>
      </c>
      <c r="CM3">
        <v>12</v>
      </c>
      <c r="CN3">
        <f>(D33+D55+D76+D97+D119)/5 - (12*0.0028)</f>
        <v>-0.12439999999999998</v>
      </c>
      <c r="CV3">
        <v>21</v>
      </c>
      <c r="CW3">
        <f t="shared" ref="CW3:CW23" si="1">CS16+0.2756</f>
        <v>7.980000000000001E-2</v>
      </c>
      <c r="CX3">
        <f t="shared" ref="CX3:CX7" si="2">((CW3-0)+(CW14-0.059))/2</f>
        <v>4.9000000000000016E-2</v>
      </c>
      <c r="DB3">
        <v>1984</v>
      </c>
      <c r="DF3" t="s">
        <v>57</v>
      </c>
      <c r="DG3">
        <f>CORREL(DC2:DC107,DD2:DD107)</f>
        <v>0.75221637233441785</v>
      </c>
      <c r="DI3">
        <v>1984</v>
      </c>
      <c r="DM3" t="s">
        <v>57</v>
      </c>
      <c r="DN3">
        <f>CORREL(DJ2:DJ107,DK2:DK107)</f>
        <v>0.9563641894976902</v>
      </c>
      <c r="DP3">
        <v>1984</v>
      </c>
      <c r="DT3" t="s">
        <v>57</v>
      </c>
      <c r="DU3">
        <f>CORREL(DQ2:DQ107,DR2:DR107)</f>
        <v>0.94660302047461409</v>
      </c>
      <c r="DX3">
        <v>1984</v>
      </c>
      <c r="EB3" t="s">
        <v>57</v>
      </c>
      <c r="EC3">
        <f>CORREL(DY2:DY107,DZ2:DZ107)</f>
        <v>0.75221637233441785</v>
      </c>
      <c r="EF3">
        <v>1984</v>
      </c>
      <c r="EJ3" t="s">
        <v>57</v>
      </c>
      <c r="EK3">
        <f>CORREL(EG2:EG107,EH2:EH107)</f>
        <v>0.95142591416845967</v>
      </c>
      <c r="EO3">
        <v>1984</v>
      </c>
      <c r="ES3" t="s">
        <v>57</v>
      </c>
      <c r="EU3">
        <v>1984</v>
      </c>
      <c r="EY3" t="s">
        <v>57</v>
      </c>
      <c r="FA3">
        <v>1984</v>
      </c>
      <c r="FE3" t="s">
        <v>57</v>
      </c>
      <c r="FG3">
        <v>1984</v>
      </c>
      <c r="FK3" t="s">
        <v>57</v>
      </c>
      <c r="FN3">
        <v>1984</v>
      </c>
      <c r="FR3" t="s">
        <v>57</v>
      </c>
      <c r="FT3">
        <v>1984</v>
      </c>
      <c r="FX3" t="s">
        <v>57</v>
      </c>
      <c r="FZ3">
        <v>1984</v>
      </c>
      <c r="GD3" t="s">
        <v>57</v>
      </c>
      <c r="GF3">
        <v>1984</v>
      </c>
      <c r="GJ3" t="s">
        <v>57</v>
      </c>
      <c r="GM3">
        <v>1984</v>
      </c>
      <c r="GQ3" t="s">
        <v>57</v>
      </c>
      <c r="GS3">
        <v>1984</v>
      </c>
      <c r="GW3" t="s">
        <v>57</v>
      </c>
      <c r="GY3">
        <v>1984</v>
      </c>
      <c r="HC3" t="s">
        <v>57</v>
      </c>
      <c r="HE3">
        <v>1984</v>
      </c>
      <c r="HI3" t="s">
        <v>57</v>
      </c>
      <c r="HL3">
        <v>1984</v>
      </c>
      <c r="HP3" t="s">
        <v>57</v>
      </c>
      <c r="HR3">
        <v>1984</v>
      </c>
      <c r="HV3" t="s">
        <v>57</v>
      </c>
      <c r="HX3">
        <v>1984</v>
      </c>
      <c r="IB3" t="s">
        <v>57</v>
      </c>
      <c r="ID3">
        <v>1984</v>
      </c>
      <c r="IH3" t="s">
        <v>57</v>
      </c>
      <c r="IK3">
        <v>1984</v>
      </c>
      <c r="IO3" t="s">
        <v>57</v>
      </c>
      <c r="IQ3">
        <v>1984</v>
      </c>
      <c r="IU3" t="s">
        <v>57</v>
      </c>
      <c r="IW3">
        <v>1984</v>
      </c>
      <c r="JA3" t="s">
        <v>57</v>
      </c>
      <c r="JC3">
        <v>1984</v>
      </c>
      <c r="JG3" t="s">
        <v>57</v>
      </c>
      <c r="JJ3">
        <v>1984</v>
      </c>
      <c r="JN3" t="s">
        <v>57</v>
      </c>
      <c r="JP3">
        <v>1984</v>
      </c>
      <c r="JT3" t="s">
        <v>57</v>
      </c>
      <c r="JV3">
        <v>1984</v>
      </c>
      <c r="JZ3" t="s">
        <v>57</v>
      </c>
      <c r="KB3">
        <v>1984</v>
      </c>
      <c r="KF3" t="s">
        <v>57</v>
      </c>
    </row>
    <row r="4" spans="1:292">
      <c r="B4">
        <v>2017</v>
      </c>
      <c r="C4">
        <v>1.2150000000000001</v>
      </c>
      <c r="D4">
        <v>0.505</v>
      </c>
      <c r="F4" t="s">
        <v>57</v>
      </c>
      <c r="G4">
        <f>CORREL(C36:C141,D36:D141)</f>
        <v>0.42140041567837117</v>
      </c>
      <c r="I4">
        <v>2017</v>
      </c>
      <c r="M4" t="s">
        <v>57</v>
      </c>
      <c r="N4">
        <f>CORREL(J36:J141,K36:K141)</f>
        <v>0.59316450581750169</v>
      </c>
      <c r="P4">
        <v>2017</v>
      </c>
      <c r="T4" t="s">
        <v>57</v>
      </c>
      <c r="U4">
        <f>CORREL(Q36:Q141,R36:R141)</f>
        <v>0.64171389895496567</v>
      </c>
      <c r="W4">
        <v>2017</v>
      </c>
      <c r="AA4" t="s">
        <v>57</v>
      </c>
      <c r="AB4">
        <f>CORREL(X36:X141,Y36:Y141)</f>
        <v>0.6350363280610678</v>
      </c>
      <c r="AD4">
        <v>2017</v>
      </c>
      <c r="AE4">
        <f>C4</f>
        <v>1.2150000000000001</v>
      </c>
      <c r="AF4">
        <f>D4</f>
        <v>0.505</v>
      </c>
      <c r="AH4" t="s">
        <v>57</v>
      </c>
      <c r="AI4">
        <f>CORREL(AE36:AE141,AF36:AF141)</f>
        <v>0.75221637233441785</v>
      </c>
      <c r="AK4">
        <v>2017</v>
      </c>
      <c r="AL4">
        <f>C4</f>
        <v>1.2150000000000001</v>
      </c>
      <c r="AM4">
        <f>D4</f>
        <v>0.505</v>
      </c>
      <c r="AO4" t="s">
        <v>57</v>
      </c>
      <c r="AP4">
        <f>CORREL(AL36:AL141,AM36:AM141)</f>
        <v>0.9563641894976902</v>
      </c>
      <c r="AR4">
        <v>2017</v>
      </c>
      <c r="AV4" t="s">
        <v>57</v>
      </c>
      <c r="AW4">
        <f>CORREL(AS36:AS141,AT36:AT141)</f>
        <v>0.94660302047461409</v>
      </c>
      <c r="BR4">
        <v>11</v>
      </c>
      <c r="BS4">
        <f t="shared" si="0"/>
        <v>-8.8800000000000004E-2</v>
      </c>
      <c r="CM4">
        <v>11</v>
      </c>
      <c r="CN4">
        <f>(D34+D56+D77+D98+D120)/5 - (11*0.0028)</f>
        <v>-0.11960000000000001</v>
      </c>
      <c r="CV4">
        <v>20</v>
      </c>
      <c r="CW4">
        <f t="shared" si="1"/>
        <v>8.660000000000001E-2</v>
      </c>
      <c r="CX4">
        <f t="shared" si="2"/>
        <v>0.12150000000000002</v>
      </c>
      <c r="DB4">
        <v>1983</v>
      </c>
      <c r="DI4">
        <v>1983</v>
      </c>
      <c r="DP4">
        <v>1983</v>
      </c>
      <c r="DX4">
        <v>1983</v>
      </c>
      <c r="EF4">
        <v>1983</v>
      </c>
      <c r="EO4">
        <v>1983</v>
      </c>
      <c r="ES4">
        <f>CORREL(EP2:EP107,EQ2:EQ107)</f>
        <v>0.75221637233441785</v>
      </c>
      <c r="EU4">
        <v>1983</v>
      </c>
      <c r="EY4">
        <f>CORREL(EV2:EV107,EW2:EW107)</f>
        <v>0.9563641894976902</v>
      </c>
      <c r="FA4">
        <v>1983</v>
      </c>
      <c r="FE4">
        <f>CORREL(FB2:FB107,FC2:FC107)</f>
        <v>0.94660302047461409</v>
      </c>
      <c r="FG4">
        <v>1983</v>
      </c>
      <c r="FK4">
        <f>CORREL(FH2:FH107,FI2:FI107)</f>
        <v>0.95142591416845956</v>
      </c>
      <c r="FN4">
        <v>1983</v>
      </c>
      <c r="FR4">
        <f>CORREL(FO2:FO107,FP2:FP107)</f>
        <v>0.85174428433528571</v>
      </c>
      <c r="FT4">
        <v>1983</v>
      </c>
      <c r="FX4">
        <f>CORREL(FU2:FU107,FV2:FV107)</f>
        <v>0.96314674994546279</v>
      </c>
      <c r="FZ4">
        <v>1983</v>
      </c>
      <c r="GD4">
        <f>CORREL(GA2:GA107,GB2:GB107)</f>
        <v>0.96032540466121674</v>
      </c>
      <c r="GF4">
        <v>1983</v>
      </c>
      <c r="GJ4">
        <f>CORREL(GG2:GG107,GH2:GH107)</f>
        <v>0.96171359639314424</v>
      </c>
      <c r="GM4">
        <v>1983</v>
      </c>
      <c r="GQ4">
        <f>CORREL(GN2:GN107,GO2:GO107)</f>
        <v>0.83867743111484194</v>
      </c>
      <c r="GS4">
        <v>1983</v>
      </c>
      <c r="GW4">
        <f>CORREL(GT2:GT107,GU2:GU107)</f>
        <v>0.933455618472815</v>
      </c>
      <c r="GY4">
        <v>1983</v>
      </c>
      <c r="HC4">
        <f>CORREL(GZ2:GZ107,HA2:HA107)</f>
        <v>0.95033481358815941</v>
      </c>
      <c r="HE4">
        <v>1983</v>
      </c>
      <c r="HI4">
        <f>CORREL(HF2:HF107,HG2:HG107)</f>
        <v>0.94203544044591159</v>
      </c>
      <c r="HL4">
        <v>1983</v>
      </c>
      <c r="HP4">
        <f>CORREL(HM2:HM107,HN2:HN107)</f>
        <v>0.84964929638706077</v>
      </c>
      <c r="HR4">
        <v>1983</v>
      </c>
      <c r="HV4">
        <f>CORREL(HS2:HS107,HT2:HT107)</f>
        <v>0.94954752005025045</v>
      </c>
      <c r="HX4">
        <v>1983</v>
      </c>
      <c r="IB4">
        <f>CORREL(HY2:HY107,HZ2:HZ107)</f>
        <v>0.97736017518320373</v>
      </c>
      <c r="ID4">
        <v>1983</v>
      </c>
      <c r="IH4">
        <f>CORREL(IE2:IE107,IF2:IF107)</f>
        <v>0.9634148142157376</v>
      </c>
      <c r="IK4">
        <v>1983</v>
      </c>
      <c r="IO4">
        <f>CORREL(IL2:IL107,IM2:IM107)</f>
        <v>0.86478331461577873</v>
      </c>
      <c r="IQ4">
        <v>1983</v>
      </c>
      <c r="IU4">
        <f>CORREL(IR2:IR107,IS2:IS107)</f>
        <v>0.89653220418599089</v>
      </c>
      <c r="IW4">
        <v>1983</v>
      </c>
      <c r="JA4">
        <f>CORREL(IX2:IX107,IY2:IY107)</f>
        <v>0.99233938464035387</v>
      </c>
      <c r="JC4">
        <v>1983</v>
      </c>
      <c r="JG4">
        <f>CORREL(JD2:JD107,JE2:JE107)</f>
        <v>0.94448399463587396</v>
      </c>
      <c r="JJ4">
        <v>1983</v>
      </c>
      <c r="JN4">
        <f>CORREL(JK2:JK107,JL2:JL107)</f>
        <v>0.87315154569271891</v>
      </c>
      <c r="JP4">
        <v>1983</v>
      </c>
      <c r="JT4">
        <f>CORREL(JQ2:JQ107,JR2:JR107)</f>
        <v>0.88021623177861508</v>
      </c>
      <c r="JV4">
        <v>1983</v>
      </c>
      <c r="JZ4">
        <f>CORREL(JW2:JW107,JX2:JX107)</f>
        <v>0.98208886775748894</v>
      </c>
      <c r="KB4">
        <v>1983</v>
      </c>
      <c r="KF4">
        <f>CORREL(KC2:KC107,KD2:KD107)</f>
        <v>0.93236369642211581</v>
      </c>
    </row>
    <row r="5" spans="1:292">
      <c r="B5">
        <v>2016</v>
      </c>
      <c r="C5">
        <v>1.3380000000000001</v>
      </c>
      <c r="D5">
        <v>0.61299999999999999</v>
      </c>
      <c r="I5">
        <v>2016</v>
      </c>
      <c r="P5">
        <v>2016</v>
      </c>
      <c r="W5">
        <v>2016</v>
      </c>
      <c r="AD5">
        <v>2016</v>
      </c>
      <c r="AK5">
        <v>2016</v>
      </c>
      <c r="AR5">
        <v>2016</v>
      </c>
      <c r="BR5">
        <v>10</v>
      </c>
      <c r="BS5">
        <f t="shared" si="0"/>
        <v>-0.13820000000000002</v>
      </c>
      <c r="CM5">
        <v>10</v>
      </c>
      <c r="CN5">
        <f>(D35+D57+D78+D99+D121)/5 - (10*0.0028)</f>
        <v>-0.16620000000000001</v>
      </c>
      <c r="CV5">
        <v>19</v>
      </c>
      <c r="CW5">
        <f t="shared" si="1"/>
        <v>6.8600000000000022E-2</v>
      </c>
      <c r="CX5">
        <f t="shared" si="2"/>
        <v>7.4100000000000041E-2</v>
      </c>
      <c r="DB5">
        <v>1982</v>
      </c>
      <c r="DI5">
        <v>1982</v>
      </c>
      <c r="DP5">
        <v>1982</v>
      </c>
      <c r="DX5">
        <v>1982</v>
      </c>
      <c r="EF5">
        <v>1982</v>
      </c>
      <c r="EO5">
        <v>1982</v>
      </c>
      <c r="EU5">
        <v>1982</v>
      </c>
      <c r="FA5">
        <v>1982</v>
      </c>
      <c r="FG5">
        <v>1982</v>
      </c>
      <c r="FN5">
        <v>1982</v>
      </c>
      <c r="FT5">
        <v>1982</v>
      </c>
      <c r="FZ5">
        <v>1982</v>
      </c>
      <c r="GF5">
        <v>1982</v>
      </c>
      <c r="GM5">
        <v>1982</v>
      </c>
      <c r="GS5">
        <v>1982</v>
      </c>
      <c r="GY5">
        <v>1982</v>
      </c>
      <c r="HE5">
        <v>1982</v>
      </c>
      <c r="HL5">
        <v>1982</v>
      </c>
      <c r="HR5">
        <v>1982</v>
      </c>
      <c r="HX5">
        <v>1982</v>
      </c>
      <c r="ID5">
        <v>1982</v>
      </c>
      <c r="IK5">
        <v>1982</v>
      </c>
      <c r="IQ5">
        <v>1982</v>
      </c>
      <c r="IW5">
        <v>1982</v>
      </c>
      <c r="JC5">
        <v>1982</v>
      </c>
      <c r="JJ5">
        <v>1982</v>
      </c>
      <c r="JP5">
        <v>1982</v>
      </c>
      <c r="JV5">
        <v>1982</v>
      </c>
      <c r="KB5">
        <v>1982</v>
      </c>
    </row>
    <row r="6" spans="1:292">
      <c r="B6">
        <v>2015</v>
      </c>
      <c r="C6">
        <v>1.702</v>
      </c>
      <c r="D6">
        <v>0.59199999999999997</v>
      </c>
      <c r="I6">
        <v>2015</v>
      </c>
      <c r="J6">
        <f>C6</f>
        <v>1.702</v>
      </c>
      <c r="K6">
        <f>D6</f>
        <v>0.59199999999999997</v>
      </c>
      <c r="P6">
        <v>2015</v>
      </c>
      <c r="W6">
        <v>2015</v>
      </c>
      <c r="X6">
        <f>C6</f>
        <v>1.702</v>
      </c>
      <c r="Y6">
        <f>D6</f>
        <v>0.59199999999999997</v>
      </c>
      <c r="AD6">
        <v>2015</v>
      </c>
      <c r="AK6">
        <v>2015</v>
      </c>
      <c r="AR6">
        <v>2015</v>
      </c>
      <c r="BR6">
        <v>9</v>
      </c>
      <c r="BS6">
        <f t="shared" si="0"/>
        <v>-9.6599999999999991E-2</v>
      </c>
      <c r="CM6">
        <v>9</v>
      </c>
      <c r="CN6">
        <f>(D36+D58+D79+D100+D122)/5 - (9*0.0028)</f>
        <v>-0.12179999999999999</v>
      </c>
      <c r="CV6">
        <v>18</v>
      </c>
      <c r="CW6">
        <f t="shared" si="1"/>
        <v>3.7800000000000056E-2</v>
      </c>
      <c r="CX6">
        <f t="shared" si="2"/>
        <v>3.8500000000000034E-2</v>
      </c>
      <c r="DB6">
        <v>1981</v>
      </c>
      <c r="DI6">
        <v>1981</v>
      </c>
      <c r="DP6">
        <v>1981</v>
      </c>
      <c r="DX6">
        <v>1981</v>
      </c>
      <c r="EF6">
        <v>1981</v>
      </c>
      <c r="EO6">
        <v>1981</v>
      </c>
      <c r="ES6" t="s">
        <v>58</v>
      </c>
      <c r="EU6">
        <v>1981</v>
      </c>
      <c r="EY6" t="s">
        <v>58</v>
      </c>
      <c r="FA6">
        <v>1981</v>
      </c>
      <c r="FE6" t="s">
        <v>58</v>
      </c>
      <c r="FG6">
        <v>1981</v>
      </c>
      <c r="FK6" t="s">
        <v>58</v>
      </c>
      <c r="FN6">
        <v>1981</v>
      </c>
      <c r="FR6" t="s">
        <v>58</v>
      </c>
      <c r="FT6">
        <v>1981</v>
      </c>
      <c r="FX6" t="s">
        <v>58</v>
      </c>
      <c r="FZ6">
        <v>1981</v>
      </c>
      <c r="GD6" t="s">
        <v>58</v>
      </c>
      <c r="GF6">
        <v>1981</v>
      </c>
      <c r="GJ6" t="s">
        <v>58</v>
      </c>
      <c r="GM6">
        <v>1981</v>
      </c>
      <c r="GQ6" t="s">
        <v>58</v>
      </c>
      <c r="GS6">
        <v>1981</v>
      </c>
      <c r="GW6" t="s">
        <v>58</v>
      </c>
      <c r="GY6">
        <v>1981</v>
      </c>
      <c r="HC6" t="s">
        <v>58</v>
      </c>
      <c r="HE6">
        <v>1981</v>
      </c>
      <c r="HI6" t="s">
        <v>58</v>
      </c>
      <c r="HL6">
        <v>1981</v>
      </c>
      <c r="HP6" t="s">
        <v>58</v>
      </c>
      <c r="HR6">
        <v>1981</v>
      </c>
      <c r="HV6" t="s">
        <v>58</v>
      </c>
      <c r="HX6">
        <v>1981</v>
      </c>
      <c r="IB6" t="s">
        <v>58</v>
      </c>
      <c r="ID6">
        <v>1981</v>
      </c>
      <c r="IH6" t="s">
        <v>58</v>
      </c>
      <c r="IK6">
        <v>1981</v>
      </c>
      <c r="IO6" t="s">
        <v>58</v>
      </c>
      <c r="IQ6">
        <v>1981</v>
      </c>
      <c r="IU6" t="s">
        <v>58</v>
      </c>
      <c r="IW6">
        <v>1981</v>
      </c>
      <c r="JA6" t="s">
        <v>58</v>
      </c>
      <c r="JC6">
        <v>1981</v>
      </c>
      <c r="JG6" t="s">
        <v>58</v>
      </c>
      <c r="JJ6">
        <v>1981</v>
      </c>
      <c r="JN6" t="s">
        <v>58</v>
      </c>
      <c r="JP6">
        <v>1981</v>
      </c>
      <c r="JT6" t="s">
        <v>58</v>
      </c>
      <c r="JV6">
        <v>1981</v>
      </c>
      <c r="JZ6" t="s">
        <v>58</v>
      </c>
      <c r="KB6">
        <v>1981</v>
      </c>
      <c r="KF6" t="s">
        <v>58</v>
      </c>
    </row>
    <row r="7" spans="1:292">
      <c r="B7">
        <v>2014</v>
      </c>
      <c r="C7">
        <v>1.5880000000000001</v>
      </c>
      <c r="D7">
        <v>0.47699999999999998</v>
      </c>
      <c r="I7">
        <v>2014</v>
      </c>
      <c r="P7">
        <v>2014</v>
      </c>
      <c r="W7">
        <v>2014</v>
      </c>
      <c r="AD7">
        <v>2014</v>
      </c>
      <c r="AK7">
        <v>2014</v>
      </c>
      <c r="AR7">
        <v>2014</v>
      </c>
      <c r="BR7">
        <v>8</v>
      </c>
      <c r="BS7">
        <f t="shared" si="0"/>
        <v>-0.12240000000000002</v>
      </c>
      <c r="CM7">
        <v>8</v>
      </c>
      <c r="CN7">
        <f>(D37+D59+D80+D101+D123)/5 - (8*0.0028)</f>
        <v>-0.14480000000000001</v>
      </c>
      <c r="CV7">
        <v>17</v>
      </c>
      <c r="CW7">
        <f t="shared" si="1"/>
        <v>0.11980000000000002</v>
      </c>
      <c r="CX7">
        <f t="shared" si="2"/>
        <v>9.8100000000000034E-2</v>
      </c>
      <c r="DB7">
        <v>1980</v>
      </c>
      <c r="DI7">
        <v>1980</v>
      </c>
      <c r="DP7">
        <v>1980</v>
      </c>
      <c r="DX7">
        <v>1980</v>
      </c>
      <c r="EF7">
        <v>1980</v>
      </c>
      <c r="EO7">
        <v>1980</v>
      </c>
      <c r="ES7">
        <f>ES4*ES4</f>
        <v>0.56582947080795154</v>
      </c>
      <c r="EU7">
        <v>1980</v>
      </c>
      <c r="EY7">
        <f>EY4*EY4</f>
        <v>0.91463246295357392</v>
      </c>
      <c r="FA7">
        <v>1980</v>
      </c>
      <c r="FE7">
        <f>FE4*FE4</f>
        <v>0.8960572783716626</v>
      </c>
      <c r="FG7">
        <v>1980</v>
      </c>
      <c r="FK7">
        <f>FK4*FK4</f>
        <v>0.90521127015128899</v>
      </c>
      <c r="FN7">
        <v>1980</v>
      </c>
      <c r="FR7">
        <f>FR4*FR4</f>
        <v>0.72546832589782806</v>
      </c>
      <c r="FT7">
        <v>1980</v>
      </c>
      <c r="FX7">
        <f>FX4*FX4</f>
        <v>0.92765166193050785</v>
      </c>
      <c r="FZ7">
        <v>1980</v>
      </c>
      <c r="GD7">
        <f>GD4*GD4</f>
        <v>0.92222488283772963</v>
      </c>
      <c r="GF7">
        <v>1980</v>
      </c>
      <c r="GJ7">
        <f>GJ4*GJ4</f>
        <v>0.92489304148743556</v>
      </c>
      <c r="GM7">
        <v>1980</v>
      </c>
      <c r="GQ7">
        <f>GQ4*GQ4</f>
        <v>0.70337983346139044</v>
      </c>
      <c r="GS7">
        <v>1980</v>
      </c>
      <c r="GW7">
        <f>GW4*GW4</f>
        <v>0.87133939165846552</v>
      </c>
      <c r="GY7">
        <v>1980</v>
      </c>
      <c r="HC7">
        <f>HC4*HC4</f>
        <v>0.90313625791764174</v>
      </c>
      <c r="HE7">
        <v>1980</v>
      </c>
      <c r="HI7">
        <f>HI4*HI4</f>
        <v>0.88743077105612267</v>
      </c>
      <c r="HL7">
        <v>1980</v>
      </c>
      <c r="HP7">
        <f>HP4*HP4</f>
        <v>0.72190392685102744</v>
      </c>
      <c r="HR7">
        <v>1980</v>
      </c>
      <c r="HV7">
        <f>HV4*HV4</f>
        <v>0.90164049283358083</v>
      </c>
      <c r="HX7">
        <v>1980</v>
      </c>
      <c r="IB7">
        <f>IB4*IB4</f>
        <v>0.95523291203414273</v>
      </c>
      <c r="ID7">
        <v>1980</v>
      </c>
      <c r="IH7">
        <f>IH4*IH4</f>
        <v>0.92816810425034424</v>
      </c>
      <c r="IK7">
        <v>1980</v>
      </c>
      <c r="IO7">
        <f>IO4*IO4</f>
        <v>0.74785018123785296</v>
      </c>
      <c r="IQ7">
        <v>1980</v>
      </c>
      <c r="IU7">
        <f>IU4*IU4</f>
        <v>0.80376999314259123</v>
      </c>
      <c r="IW7">
        <v>1980</v>
      </c>
      <c r="JA7">
        <f>JA4*JA4</f>
        <v>0.98473745430839621</v>
      </c>
      <c r="JC7">
        <v>1980</v>
      </c>
      <c r="JG7">
        <f>JG4*JG4</f>
        <v>0.89205001612333756</v>
      </c>
      <c r="JJ7">
        <v>1980</v>
      </c>
      <c r="JN7">
        <f>JN4*JN4</f>
        <v>0.76239362174558423</v>
      </c>
      <c r="JP7">
        <v>1980</v>
      </c>
      <c r="JT7">
        <f>JT4*JT4</f>
        <v>0.77478061468654458</v>
      </c>
      <c r="JV7">
        <v>1980</v>
      </c>
      <c r="JZ7">
        <f>JZ4*JZ4</f>
        <v>0.96449854417318659</v>
      </c>
      <c r="KB7">
        <v>1980</v>
      </c>
      <c r="KF7">
        <f>KF4*KF4</f>
        <v>0.86930206240591135</v>
      </c>
    </row>
    <row r="8" spans="1:292">
      <c r="B8">
        <v>2013</v>
      </c>
      <c r="C8">
        <v>1.6120000000000001</v>
      </c>
      <c r="D8">
        <v>0.376</v>
      </c>
      <c r="I8">
        <v>2013</v>
      </c>
      <c r="P8">
        <v>2013</v>
      </c>
      <c r="W8">
        <v>2013</v>
      </c>
      <c r="AD8">
        <v>2013</v>
      </c>
      <c r="AK8">
        <v>2013</v>
      </c>
      <c r="AR8">
        <v>2013</v>
      </c>
      <c r="BN8">
        <v>13</v>
      </c>
      <c r="BO8">
        <f t="shared" ref="BO8:BO20" si="3">(D39+D60+D81+D102+D124)/5</f>
        <v>-8.4199999999999997E-2</v>
      </c>
      <c r="BR8">
        <v>7</v>
      </c>
      <c r="BS8">
        <f t="shared" si="0"/>
        <v>-4.7E-2</v>
      </c>
      <c r="CI8">
        <v>13</v>
      </c>
      <c r="CJ8">
        <f>(D39+D60+D81+D102+D124)/5 - (13*0.0028)</f>
        <v>-0.1206</v>
      </c>
      <c r="CM8">
        <v>7</v>
      </c>
      <c r="CN8">
        <f>(D38+D60+D81+D102+D124)/5 - (7*0.0028)</f>
        <v>-6.6599999999999993E-2</v>
      </c>
      <c r="CV8">
        <v>16</v>
      </c>
      <c r="CW8">
        <f t="shared" si="1"/>
        <v>0.16240000000000004</v>
      </c>
      <c r="CX8">
        <f t="shared" ref="CX8:CX12" si="4">((CW8-0.059)+(CW18-0))/2</f>
        <v>0.11940000000000005</v>
      </c>
      <c r="DB8">
        <v>1979</v>
      </c>
      <c r="DI8">
        <v>1979</v>
      </c>
      <c r="DP8">
        <v>1979</v>
      </c>
      <c r="DX8">
        <v>1979</v>
      </c>
      <c r="EF8">
        <v>1979</v>
      </c>
      <c r="EO8">
        <v>1979</v>
      </c>
      <c r="EU8">
        <v>1979</v>
      </c>
      <c r="FA8">
        <v>1979</v>
      </c>
      <c r="FG8">
        <v>1979</v>
      </c>
      <c r="FN8">
        <v>1979</v>
      </c>
      <c r="FT8">
        <v>1979</v>
      </c>
      <c r="FZ8">
        <v>1979</v>
      </c>
      <c r="GF8">
        <v>1979</v>
      </c>
      <c r="GM8">
        <v>1979</v>
      </c>
      <c r="GS8">
        <v>1979</v>
      </c>
      <c r="GY8">
        <v>1979</v>
      </c>
      <c r="HE8">
        <v>1979</v>
      </c>
      <c r="HL8">
        <v>1979</v>
      </c>
      <c r="HR8">
        <v>1979</v>
      </c>
      <c r="HX8">
        <v>1979</v>
      </c>
      <c r="ID8">
        <v>1979</v>
      </c>
      <c r="IK8">
        <v>1979</v>
      </c>
      <c r="IQ8">
        <v>1979</v>
      </c>
      <c r="IW8">
        <v>1979</v>
      </c>
      <c r="JC8">
        <v>1979</v>
      </c>
      <c r="JJ8">
        <v>1979</v>
      </c>
      <c r="JP8">
        <v>1979</v>
      </c>
      <c r="JV8">
        <v>1979</v>
      </c>
      <c r="KB8">
        <v>1979</v>
      </c>
    </row>
    <row r="9" spans="1:292">
      <c r="B9">
        <v>2012</v>
      </c>
      <c r="C9">
        <v>1.5920000000000001</v>
      </c>
      <c r="D9">
        <v>0.34599999999999997</v>
      </c>
      <c r="I9">
        <v>2012</v>
      </c>
      <c r="P9">
        <v>2012</v>
      </c>
      <c r="W9">
        <v>2012</v>
      </c>
      <c r="AD9">
        <v>2012</v>
      </c>
      <c r="AK9">
        <v>2012</v>
      </c>
      <c r="AR9">
        <v>2012</v>
      </c>
      <c r="BN9">
        <v>12</v>
      </c>
      <c r="BO9">
        <f t="shared" si="3"/>
        <v>-0.1056</v>
      </c>
      <c r="BR9">
        <v>6</v>
      </c>
      <c r="BS9">
        <f t="shared" si="0"/>
        <v>-0.10840000000000001</v>
      </c>
      <c r="CI9">
        <v>12</v>
      </c>
      <c r="CJ9">
        <f>(D40+D61+D82+D103+D125)/5 - (12*0.0028)</f>
        <v>-0.13919999999999999</v>
      </c>
      <c r="CM9">
        <v>6</v>
      </c>
      <c r="CN9">
        <f>(D39+D61+D82+D103+D125)/5 - (6*0.0028)</f>
        <v>-0.12520000000000001</v>
      </c>
      <c r="CV9">
        <v>15</v>
      </c>
      <c r="CW9">
        <f t="shared" si="1"/>
        <v>0.16120000000000004</v>
      </c>
      <c r="CX9">
        <f t="shared" si="4"/>
        <v>0.12230000000000005</v>
      </c>
      <c r="DB9">
        <v>1978</v>
      </c>
      <c r="DI9">
        <v>1978</v>
      </c>
      <c r="DP9">
        <v>1978</v>
      </c>
      <c r="DX9">
        <v>1978</v>
      </c>
      <c r="EF9">
        <v>1978</v>
      </c>
      <c r="EO9">
        <v>1978</v>
      </c>
      <c r="EU9">
        <v>1978</v>
      </c>
      <c r="FA9">
        <v>1978</v>
      </c>
      <c r="FG9">
        <v>1978</v>
      </c>
      <c r="FN9">
        <v>1978</v>
      </c>
      <c r="FT9">
        <v>1978</v>
      </c>
      <c r="FZ9">
        <v>1978</v>
      </c>
      <c r="GF9">
        <v>1978</v>
      </c>
      <c r="GM9">
        <v>1978</v>
      </c>
      <c r="GS9">
        <v>1978</v>
      </c>
      <c r="GY9">
        <v>1978</v>
      </c>
      <c r="HE9">
        <v>1978</v>
      </c>
      <c r="HL9">
        <v>1978</v>
      </c>
      <c r="HR9">
        <v>1978</v>
      </c>
      <c r="HX9">
        <v>1978</v>
      </c>
      <c r="ID9">
        <v>1978</v>
      </c>
      <c r="IK9">
        <v>1978</v>
      </c>
      <c r="IQ9">
        <v>1978</v>
      </c>
      <c r="IW9">
        <v>1978</v>
      </c>
      <c r="JC9">
        <v>1978</v>
      </c>
      <c r="JJ9">
        <v>1978</v>
      </c>
      <c r="JP9">
        <v>1978</v>
      </c>
      <c r="JV9">
        <v>1978</v>
      </c>
      <c r="KB9">
        <v>1978</v>
      </c>
    </row>
    <row r="10" spans="1:292">
      <c r="B10">
        <v>2011</v>
      </c>
      <c r="C10">
        <v>1.464</v>
      </c>
      <c r="D10">
        <v>0.28999999999999998</v>
      </c>
      <c r="I10">
        <v>2011</v>
      </c>
      <c r="P10">
        <v>2011</v>
      </c>
      <c r="W10">
        <v>2011</v>
      </c>
      <c r="AD10">
        <v>2011</v>
      </c>
      <c r="AK10">
        <v>2011</v>
      </c>
      <c r="AR10">
        <v>2011</v>
      </c>
      <c r="BN10">
        <v>11</v>
      </c>
      <c r="BO10">
        <f t="shared" si="3"/>
        <v>-0.14779999999999999</v>
      </c>
      <c r="BR10">
        <v>5</v>
      </c>
      <c r="BS10">
        <f t="shared" si="0"/>
        <v>-0.1532</v>
      </c>
      <c r="CI10">
        <v>11</v>
      </c>
      <c r="CJ10">
        <f>(D41+D62+D83+D104+D126)/5 - (11*0.0028)</f>
        <v>-0.17859999999999998</v>
      </c>
      <c r="CM10">
        <v>5</v>
      </c>
      <c r="CN10">
        <f>(D40+D62+D83+D104+D126)/5 - (5*0.0028)</f>
        <v>-0.16720000000000002</v>
      </c>
      <c r="CV10">
        <v>14</v>
      </c>
      <c r="CW10">
        <f t="shared" si="1"/>
        <v>0.12720000000000004</v>
      </c>
      <c r="CX10">
        <f t="shared" si="4"/>
        <v>7.1900000000000047E-2</v>
      </c>
      <c r="DB10">
        <v>1977</v>
      </c>
      <c r="DI10">
        <v>1977</v>
      </c>
      <c r="DP10">
        <v>1977</v>
      </c>
      <c r="DX10">
        <v>1977</v>
      </c>
      <c r="EF10">
        <v>1977</v>
      </c>
      <c r="EO10">
        <v>1977</v>
      </c>
      <c r="EU10">
        <v>1977</v>
      </c>
      <c r="FA10">
        <v>1977</v>
      </c>
      <c r="FG10">
        <v>1977</v>
      </c>
      <c r="FN10">
        <v>1977</v>
      </c>
      <c r="FT10">
        <v>1977</v>
      </c>
      <c r="FZ10">
        <v>1977</v>
      </c>
      <c r="GF10">
        <v>1977</v>
      </c>
      <c r="GM10">
        <v>1977</v>
      </c>
      <c r="GS10">
        <v>1977</v>
      </c>
      <c r="GY10">
        <v>1977</v>
      </c>
      <c r="HE10">
        <v>1977</v>
      </c>
      <c r="HL10">
        <v>1977</v>
      </c>
      <c r="HR10">
        <v>1977</v>
      </c>
      <c r="HX10">
        <v>1977</v>
      </c>
      <c r="ID10">
        <v>1977</v>
      </c>
      <c r="IK10">
        <v>1977</v>
      </c>
      <c r="IQ10">
        <v>1977</v>
      </c>
      <c r="IW10">
        <v>1977</v>
      </c>
      <c r="JC10">
        <v>1977</v>
      </c>
      <c r="JJ10">
        <v>1977</v>
      </c>
      <c r="JP10">
        <v>1977</v>
      </c>
      <c r="JV10">
        <v>1977</v>
      </c>
      <c r="KB10">
        <v>1977</v>
      </c>
    </row>
    <row r="11" spans="1:292">
      <c r="B11">
        <v>2010</v>
      </c>
      <c r="C11">
        <v>1.23</v>
      </c>
      <c r="D11">
        <v>0.40600000000000003</v>
      </c>
      <c r="I11">
        <v>2010</v>
      </c>
      <c r="P11">
        <v>2010</v>
      </c>
      <c r="W11">
        <v>2010</v>
      </c>
      <c r="AD11">
        <v>2010</v>
      </c>
      <c r="AK11">
        <v>2010</v>
      </c>
      <c r="AR11">
        <v>2010</v>
      </c>
      <c r="BN11">
        <v>10</v>
      </c>
      <c r="BO11">
        <f t="shared" si="3"/>
        <v>-0.13639999999999999</v>
      </c>
      <c r="BR11">
        <v>4</v>
      </c>
      <c r="BS11">
        <f t="shared" si="0"/>
        <v>-0.13820000000000002</v>
      </c>
      <c r="CI11">
        <v>10</v>
      </c>
      <c r="CJ11">
        <f>(D42+D63+D84+D105+D127)/5 - (10*0.0028)</f>
        <v>-0.16439999999999999</v>
      </c>
      <c r="CM11">
        <v>4</v>
      </c>
      <c r="CN11">
        <f>(D41+D63+D84+D105+D127)/5 - (4*0.0028)</f>
        <v>-0.14940000000000001</v>
      </c>
      <c r="CV11">
        <v>13</v>
      </c>
      <c r="CW11">
        <f t="shared" si="1"/>
        <v>0.11580000000000001</v>
      </c>
      <c r="CX11">
        <f t="shared" si="4"/>
        <v>5.0000000000000031E-2</v>
      </c>
      <c r="DB11">
        <v>1976</v>
      </c>
      <c r="DC11">
        <f>C45</f>
        <v>0.94399999999999995</v>
      </c>
      <c r="DD11">
        <f>D45</f>
        <v>-0.18</v>
      </c>
      <c r="DI11">
        <v>1976</v>
      </c>
      <c r="DJ11">
        <f>C45</f>
        <v>0.94399999999999995</v>
      </c>
      <c r="DK11">
        <f>D45</f>
        <v>-0.18</v>
      </c>
      <c r="DP11">
        <v>1976</v>
      </c>
      <c r="DX11">
        <v>1976</v>
      </c>
      <c r="DY11">
        <f>(C45*1.2) - 1.2344</f>
        <v>-0.10160000000000013</v>
      </c>
      <c r="DZ11">
        <f>D45</f>
        <v>-0.18</v>
      </c>
      <c r="EF11">
        <v>1976</v>
      </c>
      <c r="EG11">
        <f>(C45*1.2) - 1.2344</f>
        <v>-0.10160000000000013</v>
      </c>
      <c r="EH11">
        <f>D45</f>
        <v>-0.18</v>
      </c>
      <c r="EO11">
        <v>1976</v>
      </c>
      <c r="EP11">
        <f>C45</f>
        <v>0.94399999999999995</v>
      </c>
      <c r="EQ11">
        <f>D45</f>
        <v>-0.18</v>
      </c>
      <c r="EU11">
        <v>1976</v>
      </c>
      <c r="EV11">
        <f>C45</f>
        <v>0.94399999999999995</v>
      </c>
      <c r="EW11">
        <f>D45</f>
        <v>-0.18</v>
      </c>
      <c r="FA11">
        <v>1976</v>
      </c>
      <c r="FG11">
        <v>1976</v>
      </c>
      <c r="FH11">
        <f>C45</f>
        <v>0.94399999999999995</v>
      </c>
      <c r="FI11">
        <f>D45</f>
        <v>-0.18</v>
      </c>
      <c r="FN11">
        <v>1976</v>
      </c>
      <c r="FO11">
        <f>(C44+C45+C46)/3</f>
        <v>0.98366666666666669</v>
      </c>
      <c r="FP11">
        <f>(D44+D45+D46)/3</f>
        <v>-0.12166666666666666</v>
      </c>
      <c r="FT11">
        <v>1976</v>
      </c>
      <c r="FU11">
        <f>(C44+C45+C46)/3</f>
        <v>0.98366666666666669</v>
      </c>
      <c r="FV11">
        <f>(D44+D45+D46)/3</f>
        <v>-0.12166666666666666</v>
      </c>
      <c r="FZ11">
        <v>1976</v>
      </c>
      <c r="GF11">
        <v>1976</v>
      </c>
      <c r="GG11">
        <f>(C44+C45+C46)/3</f>
        <v>0.98366666666666669</v>
      </c>
      <c r="GH11">
        <f>(D44+D45+D46)/3</f>
        <v>-0.12166666666666666</v>
      </c>
      <c r="GM11">
        <v>1976</v>
      </c>
      <c r="GN11">
        <f>(C43+C44+C45+C46+C47)/5</f>
        <v>1.0318000000000001</v>
      </c>
      <c r="GO11">
        <f>(D43+D44+D45+D46+D47)/5</f>
        <v>-0.11779999999999999</v>
      </c>
      <c r="GS11">
        <v>1976</v>
      </c>
      <c r="GT11">
        <f>(C43+C44+C45+C46+C47)/5</f>
        <v>1.0318000000000001</v>
      </c>
      <c r="GU11">
        <f>(D43+D44+D45+D46+D47)/5</f>
        <v>-0.11779999999999999</v>
      </c>
      <c r="GY11">
        <v>1976</v>
      </c>
      <c r="HE11">
        <v>1976</v>
      </c>
      <c r="HF11">
        <f>(C43+C44+C45+C46+C47)/5</f>
        <v>1.0318000000000001</v>
      </c>
      <c r="HG11">
        <f>(D43+D44+D45+D46+D47)/5</f>
        <v>-0.11779999999999999</v>
      </c>
      <c r="HL11">
        <v>1976</v>
      </c>
      <c r="HM11">
        <f>(C42+C43+C44+C45+C46+C47+C48)/7</f>
        <v>1.1402857142857141</v>
      </c>
      <c r="HN11">
        <f>(D42+D43+D44+D45+D46+D47+D48)/7</f>
        <v>-7.2999999999999995E-2</v>
      </c>
      <c r="HR11">
        <v>1976</v>
      </c>
      <c r="HS11">
        <f>(C42+C43+C44+C45+C46+C47+C48)/7</f>
        <v>1.1402857142857141</v>
      </c>
      <c r="HT11">
        <f>(D42+D43+D44+D45+D46+D47+D48)/7</f>
        <v>-7.2999999999999995E-2</v>
      </c>
      <c r="HX11">
        <v>1976</v>
      </c>
      <c r="ID11">
        <v>1976</v>
      </c>
      <c r="IE11">
        <f>(C42+C43+C44+C45+C46+C47+C48)/7</f>
        <v>1.1402857142857141</v>
      </c>
      <c r="IF11">
        <f>(D42+D43+D44+D45+D46+D47+D48)/7</f>
        <v>-7.2999999999999995E-2</v>
      </c>
      <c r="IK11">
        <v>1976</v>
      </c>
      <c r="IL11">
        <f>(C41+C42+C43+C44+C45+C46+C47+C48+C49)/9</f>
        <v>1.2075555555555555</v>
      </c>
      <c r="IM11">
        <f>(D41+D42+D43+D44+D45+D46+D47+D48+D49)/9</f>
        <v>-5.0222222222222217E-2</v>
      </c>
      <c r="IQ11">
        <v>1976</v>
      </c>
      <c r="IR11">
        <f>(C41+C42+C43+C44+C45+C46+C47+C48+C49)/9</f>
        <v>1.2075555555555555</v>
      </c>
      <c r="IS11">
        <f>(D41+D42+D43+D44+D45+D46+D47+D48+D49)/9</f>
        <v>-5.0222222222222217E-2</v>
      </c>
      <c r="IW11">
        <v>1976</v>
      </c>
      <c r="JC11">
        <v>1976</v>
      </c>
      <c r="JD11">
        <f>(C41+C42+C43+C44+C45+C46+C47+C48+C49)/9</f>
        <v>1.2075555555555555</v>
      </c>
      <c r="JE11">
        <f>(D41+D42+D43+D44+D45+D46+D47+D48+D49)/9</f>
        <v>-5.0222222222222217E-2</v>
      </c>
      <c r="JJ11">
        <v>1976</v>
      </c>
      <c r="JK11">
        <f>(C40+C41+C42+C43+C44+C45+C46+C47+C48+C49+C50)/11</f>
        <v>1.2563636363636366</v>
      </c>
      <c r="JL11">
        <f>(D40+D41+D42+D43+D44+D45+D46+D47+D48+D49+D50)/11</f>
        <v>-5.5909090909090908E-2</v>
      </c>
      <c r="JP11">
        <v>1976</v>
      </c>
      <c r="JQ11">
        <f>(C40+C41+C42+C43+C44+C45+C46+C47+C48+C49+C50)/11</f>
        <v>1.2563636363636366</v>
      </c>
      <c r="JR11">
        <f>(D40+D41+D42+D43+D44+D45+D46+D47+D48+D49+D50)/11</f>
        <v>-5.5909090909090908E-2</v>
      </c>
      <c r="JV11">
        <v>1976</v>
      </c>
      <c r="KB11">
        <v>1976</v>
      </c>
      <c r="KC11">
        <f>(C40+C41+C42+C43+C44+C45+C46+C47+C48+C49+C50)/11</f>
        <v>1.2563636363636366</v>
      </c>
      <c r="KD11">
        <f>(D40+D41+D42+D43+D44+D45+D46+D47+D48+D49+D50)/11</f>
        <v>-5.5909090909090908E-2</v>
      </c>
    </row>
    <row r="12" spans="1:292">
      <c r="B12">
        <v>2009</v>
      </c>
      <c r="C12">
        <v>0.98599999999999999</v>
      </c>
      <c r="D12">
        <v>0.39500000000000002</v>
      </c>
      <c r="I12">
        <v>2009</v>
      </c>
      <c r="P12">
        <v>2009</v>
      </c>
      <c r="W12">
        <v>2009</v>
      </c>
      <c r="AD12">
        <v>2009</v>
      </c>
      <c r="AK12">
        <v>2009</v>
      </c>
      <c r="AR12">
        <v>2009</v>
      </c>
      <c r="BN12">
        <v>9</v>
      </c>
      <c r="BO12">
        <f t="shared" si="3"/>
        <v>-0.15</v>
      </c>
      <c r="BR12">
        <v>3</v>
      </c>
      <c r="BS12">
        <f t="shared" si="0"/>
        <v>-0.125</v>
      </c>
      <c r="CI12">
        <v>9</v>
      </c>
      <c r="CJ12">
        <f>(D43+D64+D85+D106+D128)/5 - (9*0.0028)</f>
        <v>-0.17519999999999999</v>
      </c>
      <c r="CM12">
        <v>3</v>
      </c>
      <c r="CN12">
        <f>(D42+D64+D85+D106+D128)/5 - (3*0.0028)</f>
        <v>-0.13339999999999999</v>
      </c>
      <c r="CV12">
        <v>12</v>
      </c>
      <c r="CW12">
        <f t="shared" si="1"/>
        <v>9.6000000000000058E-2</v>
      </c>
      <c r="CX12">
        <f t="shared" si="4"/>
        <v>4.6200000000000047E-2</v>
      </c>
      <c r="DB12">
        <v>1975</v>
      </c>
      <c r="DI12">
        <v>1975</v>
      </c>
      <c r="DP12">
        <v>1975</v>
      </c>
      <c r="DX12">
        <v>1975</v>
      </c>
      <c r="EF12">
        <v>1975</v>
      </c>
      <c r="EO12">
        <v>1975</v>
      </c>
      <c r="EU12">
        <v>1975</v>
      </c>
      <c r="FA12">
        <v>1975</v>
      </c>
      <c r="FG12">
        <v>1975</v>
      </c>
      <c r="FN12">
        <v>1975</v>
      </c>
      <c r="FT12">
        <v>1975</v>
      </c>
      <c r="FZ12">
        <v>1975</v>
      </c>
      <c r="GF12">
        <v>1975</v>
      </c>
      <c r="GM12">
        <v>1975</v>
      </c>
      <c r="GS12">
        <v>1975</v>
      </c>
      <c r="GY12">
        <v>1975</v>
      </c>
      <c r="HE12">
        <v>1975</v>
      </c>
      <c r="HL12">
        <v>1975</v>
      </c>
      <c r="HR12">
        <v>1975</v>
      </c>
      <c r="HX12">
        <v>1975</v>
      </c>
      <c r="ID12">
        <v>1975</v>
      </c>
      <c r="IK12">
        <v>1975</v>
      </c>
      <c r="IQ12">
        <v>1975</v>
      </c>
      <c r="IW12">
        <v>1975</v>
      </c>
      <c r="JC12">
        <v>1975</v>
      </c>
      <c r="JJ12">
        <v>1975</v>
      </c>
      <c r="JP12">
        <v>1975</v>
      </c>
      <c r="JV12">
        <v>1975</v>
      </c>
      <c r="KB12">
        <v>1975</v>
      </c>
    </row>
    <row r="13" spans="1:292">
      <c r="B13">
        <v>2008</v>
      </c>
      <c r="C13">
        <v>0.97899999999999998</v>
      </c>
      <c r="D13">
        <v>0.25900000000000001</v>
      </c>
      <c r="I13">
        <v>2008</v>
      </c>
      <c r="P13">
        <v>2008</v>
      </c>
      <c r="W13">
        <v>2008</v>
      </c>
      <c r="AD13">
        <v>2008</v>
      </c>
      <c r="AE13">
        <f>C13</f>
        <v>0.97899999999999998</v>
      </c>
      <c r="AF13">
        <f>D13</f>
        <v>0.25900000000000001</v>
      </c>
      <c r="AK13">
        <v>2008</v>
      </c>
      <c r="AR13">
        <v>2008</v>
      </c>
      <c r="AS13">
        <f>C13</f>
        <v>0.97899999999999998</v>
      </c>
      <c r="AT13">
        <f>D13</f>
        <v>0.25900000000000001</v>
      </c>
      <c r="BJ13">
        <v>13</v>
      </c>
      <c r="BK13">
        <f t="shared" ref="BK13:BK25" si="5">(D23+D43+D65+D85+D106)/5</f>
        <v>-3.0200000000000005E-2</v>
      </c>
      <c r="BN13">
        <v>8</v>
      </c>
      <c r="BO13">
        <f t="shared" si="3"/>
        <v>-0.21339999999999998</v>
      </c>
      <c r="BR13">
        <v>2</v>
      </c>
      <c r="BS13">
        <f t="shared" si="0"/>
        <v>-0.22679999999999997</v>
      </c>
      <c r="CE13">
        <v>13</v>
      </c>
      <c r="CF13">
        <f>(D23+D43+D65+D85+D106)/5 - (13*0.0028)</f>
        <v>-6.6600000000000006E-2</v>
      </c>
      <c r="CI13">
        <v>8</v>
      </c>
      <c r="CJ13">
        <f>(D44+D65+D86+D107+D129)/5 - (8*0.0028)</f>
        <v>-0.23579999999999998</v>
      </c>
      <c r="CM13">
        <v>2</v>
      </c>
      <c r="CN13">
        <f>(D43+D65+D86+D107+D129)/5 - (2*0.0028)</f>
        <v>-0.23239999999999997</v>
      </c>
      <c r="CV13">
        <v>11</v>
      </c>
      <c r="CW13">
        <f t="shared" si="1"/>
        <v>5.9000000000000025E-2</v>
      </c>
      <c r="CX13">
        <f>((CW13-0.059)+(CW23-0))/2</f>
        <v>1.3877787807814457E-17</v>
      </c>
      <c r="DB13">
        <v>1974</v>
      </c>
      <c r="DI13">
        <v>1974</v>
      </c>
      <c r="DP13">
        <v>1974</v>
      </c>
      <c r="DX13">
        <v>1974</v>
      </c>
      <c r="EF13">
        <v>1974</v>
      </c>
      <c r="EO13">
        <v>1974</v>
      </c>
      <c r="EU13">
        <v>1974</v>
      </c>
      <c r="FA13">
        <v>1974</v>
      </c>
      <c r="FG13">
        <v>1974</v>
      </c>
      <c r="FN13">
        <v>1974</v>
      </c>
      <c r="FT13">
        <v>1974</v>
      </c>
      <c r="FZ13">
        <v>1974</v>
      </c>
      <c r="GF13">
        <v>1974</v>
      </c>
      <c r="GM13">
        <v>1974</v>
      </c>
      <c r="GS13">
        <v>1974</v>
      </c>
      <c r="GY13">
        <v>1974</v>
      </c>
      <c r="HE13">
        <v>1974</v>
      </c>
      <c r="HL13">
        <v>1974</v>
      </c>
      <c r="HR13">
        <v>1974</v>
      </c>
      <c r="HX13">
        <v>1974</v>
      </c>
      <c r="ID13">
        <v>1974</v>
      </c>
      <c r="IK13">
        <v>1974</v>
      </c>
      <c r="IQ13">
        <v>1974</v>
      </c>
      <c r="IW13">
        <v>1974</v>
      </c>
      <c r="JC13">
        <v>1974</v>
      </c>
      <c r="JJ13">
        <v>1974</v>
      </c>
      <c r="JP13">
        <v>1974</v>
      </c>
      <c r="JV13">
        <v>1974</v>
      </c>
      <c r="KB13">
        <v>1974</v>
      </c>
    </row>
    <row r="14" spans="1:292">
      <c r="B14">
        <v>2007</v>
      </c>
      <c r="C14">
        <v>1</v>
      </c>
      <c r="D14">
        <v>0.29599999999999999</v>
      </c>
      <c r="I14">
        <v>2007</v>
      </c>
      <c r="P14">
        <v>2007</v>
      </c>
      <c r="W14">
        <v>2007</v>
      </c>
      <c r="AD14">
        <v>2007</v>
      </c>
      <c r="AK14">
        <v>2007</v>
      </c>
      <c r="AR14">
        <v>2007</v>
      </c>
      <c r="BJ14">
        <v>12</v>
      </c>
      <c r="BK14">
        <f t="shared" si="5"/>
        <v>-6.7999999999999991E-2</v>
      </c>
      <c r="BN14">
        <v>7</v>
      </c>
      <c r="BO14">
        <f t="shared" si="3"/>
        <v>-0.25439999999999996</v>
      </c>
      <c r="BR14">
        <v>1</v>
      </c>
      <c r="BS14">
        <f t="shared" si="0"/>
        <v>-0.21739999999999998</v>
      </c>
      <c r="CE14">
        <v>12</v>
      </c>
      <c r="CF14">
        <f>(D24+D44+D66+D86+D107)/5 - (12*0.0028)</f>
        <v>-0.1016</v>
      </c>
      <c r="CI14">
        <v>7</v>
      </c>
      <c r="CJ14">
        <f>(D45+D66+D87+D108+D130)/5 - (7*0.0028)</f>
        <v>-0.27399999999999997</v>
      </c>
      <c r="CM14">
        <v>1</v>
      </c>
      <c r="CN14">
        <f>(D44+D66+D87+D108+D130)/5 - (1*0.0028)</f>
        <v>-0.22019999999999998</v>
      </c>
      <c r="CV14">
        <v>10</v>
      </c>
      <c r="CW14">
        <f t="shared" si="1"/>
        <v>7.7200000000000019E-2</v>
      </c>
      <c r="DB14">
        <v>1973</v>
      </c>
      <c r="DI14">
        <v>1973</v>
      </c>
      <c r="DP14">
        <v>1973</v>
      </c>
      <c r="DX14">
        <v>1973</v>
      </c>
      <c r="EF14">
        <v>1973</v>
      </c>
      <c r="EO14">
        <v>1973</v>
      </c>
      <c r="EU14">
        <v>1973</v>
      </c>
      <c r="FA14">
        <v>1973</v>
      </c>
      <c r="FG14">
        <v>1973</v>
      </c>
      <c r="FN14">
        <v>1973</v>
      </c>
      <c r="FT14">
        <v>1973</v>
      </c>
      <c r="FZ14">
        <v>1973</v>
      </c>
      <c r="GF14">
        <v>1973</v>
      </c>
      <c r="GM14">
        <v>1973</v>
      </c>
      <c r="GS14">
        <v>1973</v>
      </c>
      <c r="GY14">
        <v>1973</v>
      </c>
      <c r="HE14">
        <v>1973</v>
      </c>
      <c r="HL14">
        <v>1973</v>
      </c>
      <c r="HR14">
        <v>1973</v>
      </c>
      <c r="HX14">
        <v>1973</v>
      </c>
      <c r="ID14">
        <v>1973</v>
      </c>
      <c r="IK14">
        <v>1973</v>
      </c>
      <c r="IQ14">
        <v>1973</v>
      </c>
      <c r="IW14">
        <v>1973</v>
      </c>
      <c r="JC14">
        <v>1973</v>
      </c>
      <c r="JJ14">
        <v>1973</v>
      </c>
      <c r="JP14">
        <v>1973</v>
      </c>
      <c r="JV14">
        <v>1973</v>
      </c>
      <c r="KB14">
        <v>1973</v>
      </c>
    </row>
    <row r="15" spans="1:292">
      <c r="B15">
        <v>2006</v>
      </c>
      <c r="C15">
        <v>1.1000000000000001</v>
      </c>
      <c r="D15">
        <v>0.36499999999999999</v>
      </c>
      <c r="I15">
        <v>2006</v>
      </c>
      <c r="P15">
        <v>2006</v>
      </c>
      <c r="W15">
        <v>2006</v>
      </c>
      <c r="AD15">
        <v>2006</v>
      </c>
      <c r="AK15">
        <v>2006</v>
      </c>
      <c r="AR15">
        <v>2006</v>
      </c>
      <c r="BJ15">
        <v>11</v>
      </c>
      <c r="BK15">
        <f t="shared" si="5"/>
        <v>-0.15939999999999999</v>
      </c>
      <c r="BN15">
        <v>6</v>
      </c>
      <c r="BO15">
        <f t="shared" si="3"/>
        <v>-0.27760000000000001</v>
      </c>
      <c r="BQ15" t="s">
        <v>59</v>
      </c>
      <c r="BR15">
        <v>0</v>
      </c>
      <c r="BS15">
        <f t="shared" si="0"/>
        <v>-0.27560000000000001</v>
      </c>
      <c r="CE15">
        <v>11</v>
      </c>
      <c r="CF15">
        <f>(D25+D45+D67+D87+D108)/5 - (11*0.0028)</f>
        <v>-0.19019999999999998</v>
      </c>
      <c r="CI15">
        <v>6</v>
      </c>
      <c r="CJ15">
        <f>(D46+D67+D88+D109+D131)/5 - (6*0.0028)</f>
        <v>-0.2944</v>
      </c>
      <c r="CL15" t="s">
        <v>59</v>
      </c>
      <c r="CM15">
        <v>0</v>
      </c>
      <c r="CN15">
        <f>(D45+D67+D88+D109+D131)/5 - (0*0.0028)</f>
        <v>-0.27560000000000001</v>
      </c>
      <c r="CQ15" t="s">
        <v>59</v>
      </c>
      <c r="CR15">
        <v>22</v>
      </c>
      <c r="CS15">
        <f>CN15</f>
        <v>-0.27560000000000001</v>
      </c>
      <c r="CV15">
        <v>9</v>
      </c>
      <c r="CW15">
        <f t="shared" si="1"/>
        <v>0.21540000000000004</v>
      </c>
      <c r="DB15">
        <v>1972</v>
      </c>
      <c r="DI15">
        <v>1972</v>
      </c>
      <c r="DP15">
        <v>1972</v>
      </c>
      <c r="DX15">
        <v>1972</v>
      </c>
      <c r="EF15">
        <v>1972</v>
      </c>
      <c r="EO15">
        <v>1972</v>
      </c>
      <c r="EU15">
        <v>1972</v>
      </c>
      <c r="FA15">
        <v>1972</v>
      </c>
      <c r="FG15">
        <v>1972</v>
      </c>
      <c r="FN15">
        <v>1972</v>
      </c>
      <c r="FT15">
        <v>1972</v>
      </c>
      <c r="FZ15">
        <v>1972</v>
      </c>
      <c r="GF15">
        <v>1972</v>
      </c>
      <c r="GM15">
        <v>1972</v>
      </c>
      <c r="GS15">
        <v>1972</v>
      </c>
      <c r="GY15">
        <v>1972</v>
      </c>
      <c r="HE15">
        <v>1972</v>
      </c>
      <c r="HL15">
        <v>1972</v>
      </c>
      <c r="HR15">
        <v>1972</v>
      </c>
      <c r="HX15">
        <v>1972</v>
      </c>
      <c r="ID15">
        <v>1972</v>
      </c>
      <c r="IK15">
        <v>1972</v>
      </c>
      <c r="IQ15">
        <v>1972</v>
      </c>
      <c r="IW15">
        <v>1972</v>
      </c>
      <c r="JC15">
        <v>1972</v>
      </c>
      <c r="JJ15">
        <v>1972</v>
      </c>
      <c r="JP15">
        <v>1972</v>
      </c>
      <c r="JV15">
        <v>1972</v>
      </c>
      <c r="KB15">
        <v>1972</v>
      </c>
    </row>
    <row r="16" spans="1:292">
      <c r="B16">
        <v>2005</v>
      </c>
      <c r="C16">
        <v>1.143</v>
      </c>
      <c r="D16">
        <v>0.38900000000000001</v>
      </c>
      <c r="I16">
        <v>2005</v>
      </c>
      <c r="P16">
        <v>2005</v>
      </c>
      <c r="W16">
        <v>2005</v>
      </c>
      <c r="AD16">
        <v>2005</v>
      </c>
      <c r="AK16">
        <v>2005</v>
      </c>
      <c r="AR16">
        <v>2005</v>
      </c>
      <c r="BJ16">
        <v>10</v>
      </c>
      <c r="BK16">
        <f t="shared" si="5"/>
        <v>-0.11799999999999999</v>
      </c>
      <c r="BN16">
        <v>5</v>
      </c>
      <c r="BO16">
        <f t="shared" si="3"/>
        <v>-0.193</v>
      </c>
      <c r="BQ16" t="s">
        <v>59</v>
      </c>
      <c r="BR16">
        <v>-1</v>
      </c>
      <c r="BS16">
        <f t="shared" si="0"/>
        <v>-0.1986</v>
      </c>
      <c r="CE16">
        <v>10</v>
      </c>
      <c r="CF16">
        <f>(D26+D46+D68+D88+D109)/5 - (10*0.0028)</f>
        <v>-0.14599999999999999</v>
      </c>
      <c r="CI16">
        <v>5</v>
      </c>
      <c r="CJ16">
        <f>(D47+D68+D89+D110+D132)/5 - (5*0.0028)</f>
        <v>-0.20700000000000002</v>
      </c>
      <c r="CL16" t="s">
        <v>59</v>
      </c>
      <c r="CM16">
        <v>-1</v>
      </c>
      <c r="CN16">
        <f>(D46+D68+D89+D110+D132)/5 - (-1*0.0028)</f>
        <v>-0.1958</v>
      </c>
      <c r="CQ16" t="s">
        <v>59</v>
      </c>
      <c r="CR16">
        <v>21</v>
      </c>
      <c r="CS16">
        <f t="shared" ref="CS16:CS18" si="6">CN16</f>
        <v>-0.1958</v>
      </c>
      <c r="CV16">
        <v>8</v>
      </c>
      <c r="CW16">
        <f t="shared" si="1"/>
        <v>0.13860000000000006</v>
      </c>
      <c r="DB16">
        <v>1971</v>
      </c>
      <c r="DI16">
        <v>1971</v>
      </c>
      <c r="DP16">
        <v>1971</v>
      </c>
      <c r="DX16">
        <v>1971</v>
      </c>
      <c r="EF16">
        <v>1971</v>
      </c>
      <c r="EO16">
        <v>1971</v>
      </c>
      <c r="EU16">
        <v>1971</v>
      </c>
      <c r="FA16">
        <v>1971</v>
      </c>
      <c r="FG16">
        <v>1971</v>
      </c>
      <c r="FN16">
        <v>1971</v>
      </c>
      <c r="FT16">
        <v>1971</v>
      </c>
      <c r="FZ16">
        <v>1971</v>
      </c>
      <c r="GF16">
        <v>1971</v>
      </c>
      <c r="GM16">
        <v>1971</v>
      </c>
      <c r="GS16">
        <v>1971</v>
      </c>
      <c r="GY16">
        <v>1971</v>
      </c>
      <c r="HE16">
        <v>1971</v>
      </c>
      <c r="HL16">
        <v>1971</v>
      </c>
      <c r="HR16">
        <v>1971</v>
      </c>
      <c r="HX16">
        <v>1971</v>
      </c>
      <c r="ID16">
        <v>1971</v>
      </c>
      <c r="IK16">
        <v>1971</v>
      </c>
      <c r="IQ16">
        <v>1971</v>
      </c>
      <c r="IW16">
        <v>1971</v>
      </c>
      <c r="JC16">
        <v>1971</v>
      </c>
      <c r="JJ16">
        <v>1971</v>
      </c>
      <c r="JP16">
        <v>1971</v>
      </c>
      <c r="JV16">
        <v>1971</v>
      </c>
      <c r="KB16">
        <v>1971</v>
      </c>
    </row>
    <row r="17" spans="2:290">
      <c r="B17">
        <v>2004</v>
      </c>
      <c r="C17">
        <v>1.296</v>
      </c>
      <c r="D17">
        <v>0.35399999999999998</v>
      </c>
      <c r="I17">
        <v>2004</v>
      </c>
      <c r="P17">
        <v>2004</v>
      </c>
      <c r="W17">
        <v>2004</v>
      </c>
      <c r="AD17">
        <v>2004</v>
      </c>
      <c r="AK17">
        <v>2004</v>
      </c>
      <c r="AR17">
        <v>2004</v>
      </c>
      <c r="BJ17">
        <v>9</v>
      </c>
      <c r="BK17">
        <f t="shared" si="5"/>
        <v>-0.13439999999999999</v>
      </c>
      <c r="BN17">
        <v>4</v>
      </c>
      <c r="BO17">
        <f t="shared" si="3"/>
        <v>-0.15919999999999998</v>
      </c>
      <c r="BQ17" t="s">
        <v>59</v>
      </c>
      <c r="BR17">
        <v>-2</v>
      </c>
      <c r="BS17">
        <f t="shared" si="0"/>
        <v>-0.1946</v>
      </c>
      <c r="CE17">
        <v>9</v>
      </c>
      <c r="CF17">
        <f>(D27+D47+D69+D89+D110)/5 - (9*0.0028)</f>
        <v>-0.15959999999999999</v>
      </c>
      <c r="CI17">
        <v>4</v>
      </c>
      <c r="CJ17">
        <f>(D48+D69+D90+D111+D133)/5 - (4*0.0028)</f>
        <v>-0.17039999999999997</v>
      </c>
      <c r="CL17" t="s">
        <v>59</v>
      </c>
      <c r="CM17">
        <v>-2</v>
      </c>
      <c r="CN17">
        <f>(D47+D69+D90+D111+D133)/5 - (-2*0.0028)</f>
        <v>-0.189</v>
      </c>
      <c r="CQ17" t="s">
        <v>59</v>
      </c>
      <c r="CR17">
        <v>20</v>
      </c>
      <c r="CS17">
        <f t="shared" si="6"/>
        <v>-0.189</v>
      </c>
      <c r="CV17">
        <v>7</v>
      </c>
      <c r="CW17">
        <f t="shared" si="1"/>
        <v>9.820000000000001E-2</v>
      </c>
      <c r="DB17">
        <v>1970</v>
      </c>
      <c r="DI17">
        <v>1970</v>
      </c>
      <c r="DP17">
        <v>1970</v>
      </c>
      <c r="DX17">
        <v>1970</v>
      </c>
      <c r="EF17">
        <v>1970</v>
      </c>
      <c r="EO17">
        <v>1970</v>
      </c>
      <c r="EU17">
        <v>1970</v>
      </c>
      <c r="FA17">
        <v>1970</v>
      </c>
      <c r="FG17">
        <v>1970</v>
      </c>
      <c r="FN17">
        <v>1970</v>
      </c>
      <c r="FT17">
        <v>1970</v>
      </c>
      <c r="FZ17">
        <v>1970</v>
      </c>
      <c r="GF17">
        <v>1970</v>
      </c>
      <c r="GM17">
        <v>1970</v>
      </c>
      <c r="GS17">
        <v>1970</v>
      </c>
      <c r="GY17">
        <v>1970</v>
      </c>
      <c r="HE17">
        <v>1970</v>
      </c>
      <c r="HL17">
        <v>1970</v>
      </c>
      <c r="HR17">
        <v>1970</v>
      </c>
      <c r="HX17">
        <v>1970</v>
      </c>
      <c r="ID17">
        <v>1970</v>
      </c>
      <c r="IK17">
        <v>1970</v>
      </c>
      <c r="IQ17">
        <v>1970</v>
      </c>
      <c r="IW17">
        <v>1970</v>
      </c>
      <c r="JC17">
        <v>1970</v>
      </c>
      <c r="JJ17">
        <v>1970</v>
      </c>
      <c r="JP17">
        <v>1970</v>
      </c>
      <c r="JV17">
        <v>1970</v>
      </c>
      <c r="KB17">
        <v>1970</v>
      </c>
    </row>
    <row r="18" spans="2:290">
      <c r="B18">
        <v>2003</v>
      </c>
      <c r="C18">
        <v>1.4970000000000001</v>
      </c>
      <c r="D18">
        <v>0.39300000000000002</v>
      </c>
      <c r="I18">
        <v>2003</v>
      </c>
      <c r="P18">
        <v>2003</v>
      </c>
      <c r="W18">
        <v>2003</v>
      </c>
      <c r="AD18">
        <v>2003</v>
      </c>
      <c r="AK18">
        <v>2003</v>
      </c>
      <c r="AR18">
        <v>2003</v>
      </c>
      <c r="BJ18">
        <v>8</v>
      </c>
      <c r="BK18">
        <f t="shared" si="5"/>
        <v>-0.10819999999999999</v>
      </c>
      <c r="BN18">
        <v>3</v>
      </c>
      <c r="BO18">
        <f t="shared" si="3"/>
        <v>-0.21740000000000004</v>
      </c>
      <c r="BQ18" t="s">
        <v>59</v>
      </c>
      <c r="BR18">
        <v>-3</v>
      </c>
      <c r="BS18">
        <f t="shared" si="0"/>
        <v>-0.21539999999999998</v>
      </c>
      <c r="CE18">
        <v>8</v>
      </c>
      <c r="CF18">
        <f>(D28+D48+D70+D90+D111)/5 - (8*0.0028)</f>
        <v>-0.13059999999999999</v>
      </c>
      <c r="CI18">
        <v>3</v>
      </c>
      <c r="CJ18">
        <f>(D49+D70+D91+D112+D134)/5 - (3*0.0028)</f>
        <v>-0.22580000000000003</v>
      </c>
      <c r="CL18" t="s">
        <v>59</v>
      </c>
      <c r="CM18">
        <v>-3</v>
      </c>
      <c r="CN18">
        <f>(D48+D70+D91+D112+D134)/5 - (-3*0.0028)</f>
        <v>-0.20699999999999999</v>
      </c>
      <c r="CQ18" t="s">
        <v>59</v>
      </c>
      <c r="CR18">
        <v>19</v>
      </c>
      <c r="CS18">
        <f t="shared" si="6"/>
        <v>-0.20699999999999999</v>
      </c>
      <c r="CV18">
        <v>6</v>
      </c>
      <c r="CW18">
        <f t="shared" si="1"/>
        <v>0.13540000000000005</v>
      </c>
      <c r="DB18">
        <v>1969</v>
      </c>
      <c r="DI18">
        <v>1969</v>
      </c>
      <c r="DP18">
        <v>1969</v>
      </c>
      <c r="DX18">
        <v>1969</v>
      </c>
      <c r="EF18">
        <v>1969</v>
      </c>
      <c r="EO18">
        <v>1969</v>
      </c>
      <c r="EU18">
        <v>1969</v>
      </c>
      <c r="FA18">
        <v>1969</v>
      </c>
      <c r="FG18">
        <v>1969</v>
      </c>
      <c r="FN18">
        <v>1969</v>
      </c>
      <c r="FT18">
        <v>1969</v>
      </c>
      <c r="FZ18">
        <v>1969</v>
      </c>
      <c r="GF18">
        <v>1969</v>
      </c>
      <c r="GM18">
        <v>1969</v>
      </c>
      <c r="GS18">
        <v>1969</v>
      </c>
      <c r="GY18">
        <v>1969</v>
      </c>
      <c r="HE18">
        <v>1969</v>
      </c>
      <c r="HL18">
        <v>1969</v>
      </c>
      <c r="HR18">
        <v>1969</v>
      </c>
      <c r="HX18">
        <v>1969</v>
      </c>
      <c r="ID18">
        <v>1969</v>
      </c>
      <c r="IK18">
        <v>1969</v>
      </c>
      <c r="IQ18">
        <v>1969</v>
      </c>
      <c r="IW18">
        <v>1969</v>
      </c>
      <c r="JC18">
        <v>1969</v>
      </c>
      <c r="JJ18">
        <v>1969</v>
      </c>
      <c r="JP18">
        <v>1969</v>
      </c>
      <c r="JV18">
        <v>1969</v>
      </c>
      <c r="KB18">
        <v>1969</v>
      </c>
    </row>
    <row r="19" spans="2:290">
      <c r="B19">
        <v>2002</v>
      </c>
      <c r="C19">
        <v>1.9730000000000001</v>
      </c>
      <c r="D19">
        <v>0.36799999999999999</v>
      </c>
      <c r="I19">
        <v>2002</v>
      </c>
      <c r="J19">
        <f>C19</f>
        <v>1.9730000000000001</v>
      </c>
      <c r="K19">
        <f>D19</f>
        <v>0.36799999999999999</v>
      </c>
      <c r="P19">
        <v>2002</v>
      </c>
      <c r="Q19">
        <f>J19</f>
        <v>1.9730000000000001</v>
      </c>
      <c r="R19">
        <f>K19</f>
        <v>0.36799999999999999</v>
      </c>
      <c r="W19">
        <v>2002</v>
      </c>
      <c r="AD19">
        <v>2002</v>
      </c>
      <c r="AK19">
        <v>2002</v>
      </c>
      <c r="AR19">
        <v>2002</v>
      </c>
      <c r="BF19">
        <v>13</v>
      </c>
      <c r="BG19">
        <f t="shared" ref="BG19:BG31" si="7">(D29+D50+D71+D90+D114)/5</f>
        <v>-0.14279999999999998</v>
      </c>
      <c r="BJ19">
        <v>7</v>
      </c>
      <c r="BK19">
        <f t="shared" si="5"/>
        <v>-0.1368</v>
      </c>
      <c r="BM19" t="s">
        <v>59</v>
      </c>
      <c r="BN19">
        <v>2</v>
      </c>
      <c r="BO19">
        <f t="shared" si="3"/>
        <v>-0.28860000000000002</v>
      </c>
      <c r="BR19">
        <v>-4</v>
      </c>
      <c r="BS19">
        <f t="shared" si="0"/>
        <v>-0.24959999999999999</v>
      </c>
      <c r="CA19">
        <v>13</v>
      </c>
      <c r="CB19">
        <f>(D29+D50+D71+D90+D114)/5 - (13*0.0028)</f>
        <v>-0.17919999999999997</v>
      </c>
      <c r="CE19">
        <v>7</v>
      </c>
      <c r="CF19">
        <f>(D29+D49+D71+D91+D112)/5 - (7*0.0028)</f>
        <v>-0.15640000000000001</v>
      </c>
      <c r="CH19" t="s">
        <v>59</v>
      </c>
      <c r="CI19">
        <v>2</v>
      </c>
      <c r="CJ19">
        <f>(D50+D71+D92+D113+D135)/5 - (2*0.0028)</f>
        <v>-0.29420000000000002</v>
      </c>
      <c r="CM19">
        <v>-4</v>
      </c>
      <c r="CN19">
        <f>(D49+D71+D92+D113+D135)/5 - (-4*0.0028)</f>
        <v>-0.2384</v>
      </c>
      <c r="CQ19" t="s">
        <v>59</v>
      </c>
      <c r="CR19">
        <v>18</v>
      </c>
      <c r="CS19">
        <f>CJ19 + (BX34-CB34) + (CB31-CF31) + (CF23-CJ23)</f>
        <v>-0.23779999999999996</v>
      </c>
      <c r="CV19">
        <v>5</v>
      </c>
      <c r="CW19">
        <f t="shared" si="1"/>
        <v>0.14240000000000005</v>
      </c>
      <c r="DB19">
        <v>1968</v>
      </c>
      <c r="DI19">
        <v>1968</v>
      </c>
      <c r="DP19">
        <v>1968</v>
      </c>
      <c r="DX19">
        <v>1968</v>
      </c>
      <c r="EF19">
        <v>1968</v>
      </c>
      <c r="EO19">
        <v>1968</v>
      </c>
      <c r="EU19">
        <v>1968</v>
      </c>
      <c r="FA19">
        <v>1968</v>
      </c>
      <c r="FG19">
        <v>1968</v>
      </c>
      <c r="FN19">
        <v>1968</v>
      </c>
      <c r="FT19">
        <v>1968</v>
      </c>
      <c r="FZ19">
        <v>1968</v>
      </c>
      <c r="GF19">
        <v>1968</v>
      </c>
      <c r="GM19">
        <v>1968</v>
      </c>
      <c r="GS19">
        <v>1968</v>
      </c>
      <c r="GY19">
        <v>1968</v>
      </c>
      <c r="HE19">
        <v>1968</v>
      </c>
      <c r="HL19">
        <v>1968</v>
      </c>
      <c r="HR19">
        <v>1968</v>
      </c>
      <c r="HX19">
        <v>1968</v>
      </c>
      <c r="ID19">
        <v>1968</v>
      </c>
      <c r="IK19">
        <v>1968</v>
      </c>
      <c r="IQ19">
        <v>1968</v>
      </c>
      <c r="IW19">
        <v>1968</v>
      </c>
      <c r="JC19">
        <v>1968</v>
      </c>
      <c r="JJ19">
        <v>1968</v>
      </c>
      <c r="JP19">
        <v>1968</v>
      </c>
      <c r="JV19">
        <v>1968</v>
      </c>
      <c r="KB19">
        <v>1968</v>
      </c>
    </row>
    <row r="20" spans="2:290">
      <c r="B20">
        <v>2001</v>
      </c>
      <c r="C20">
        <v>1.901</v>
      </c>
      <c r="D20">
        <v>0.32900000000000001</v>
      </c>
      <c r="I20">
        <v>2001</v>
      </c>
      <c r="P20">
        <v>2001</v>
      </c>
      <c r="W20">
        <v>2001</v>
      </c>
      <c r="AD20">
        <v>2001</v>
      </c>
      <c r="AK20">
        <v>2001</v>
      </c>
      <c r="AR20">
        <v>2001</v>
      </c>
      <c r="BF20">
        <v>12</v>
      </c>
      <c r="BG20">
        <f t="shared" si="7"/>
        <v>-7.4399999999999994E-2</v>
      </c>
      <c r="BJ20">
        <v>6</v>
      </c>
      <c r="BK20">
        <f t="shared" si="5"/>
        <v>-0.18099999999999999</v>
      </c>
      <c r="BM20" t="s">
        <v>59</v>
      </c>
      <c r="BN20">
        <v>1</v>
      </c>
      <c r="BO20">
        <f t="shared" si="3"/>
        <v>-0.20940000000000003</v>
      </c>
      <c r="BR20">
        <v>-5</v>
      </c>
      <c r="BS20">
        <f t="shared" si="0"/>
        <v>-0.24540000000000001</v>
      </c>
      <c r="CA20">
        <v>12</v>
      </c>
      <c r="CB20">
        <f>(D30+D51+D72+D91+D115)/5 - (12*0.0028)</f>
        <v>-0.10799999999999998</v>
      </c>
      <c r="CE20">
        <v>6</v>
      </c>
      <c r="CF20">
        <f>(D30+D50+D72+D92+D113)/5 - (6*0.0028)</f>
        <v>-0.1978</v>
      </c>
      <c r="CH20" t="s">
        <v>59</v>
      </c>
      <c r="CI20">
        <v>1</v>
      </c>
      <c r="CJ20">
        <f>(D51+D72+D93+D114+D136)/5 - (1*0.0028)</f>
        <v>-0.21220000000000003</v>
      </c>
      <c r="CM20">
        <v>-5</v>
      </c>
      <c r="CN20">
        <f>(D50+D72+D93+D114+D136)/5 - (-5*0.0028)</f>
        <v>-0.23139999999999999</v>
      </c>
      <c r="CQ20" t="s">
        <v>59</v>
      </c>
      <c r="CR20">
        <v>17</v>
      </c>
      <c r="CS20">
        <f>CJ20 + (BX34-CB34) + (CB31-CF31) + (CF23-CJ23)</f>
        <v>-0.15579999999999999</v>
      </c>
      <c r="CV20">
        <v>4</v>
      </c>
      <c r="CW20">
        <f t="shared" si="1"/>
        <v>7.5600000000000056E-2</v>
      </c>
      <c r="DB20">
        <v>1967</v>
      </c>
      <c r="DI20">
        <v>1967</v>
      </c>
      <c r="DP20">
        <v>1967</v>
      </c>
      <c r="DX20">
        <v>1967</v>
      </c>
      <c r="EF20">
        <v>1967</v>
      </c>
      <c r="EO20">
        <v>1967</v>
      </c>
      <c r="EU20">
        <v>1967</v>
      </c>
      <c r="FA20">
        <v>1967</v>
      </c>
      <c r="FG20">
        <v>1967</v>
      </c>
      <c r="FN20">
        <v>1967</v>
      </c>
      <c r="FT20">
        <v>1967</v>
      </c>
      <c r="FZ20">
        <v>1967</v>
      </c>
      <c r="GF20">
        <v>1967</v>
      </c>
      <c r="GM20">
        <v>1967</v>
      </c>
      <c r="GS20">
        <v>1967</v>
      </c>
      <c r="GY20">
        <v>1967</v>
      </c>
      <c r="HE20">
        <v>1967</v>
      </c>
      <c r="HL20">
        <v>1967</v>
      </c>
      <c r="HR20">
        <v>1967</v>
      </c>
      <c r="HX20">
        <v>1967</v>
      </c>
      <c r="ID20">
        <v>1967</v>
      </c>
      <c r="IK20">
        <v>1967</v>
      </c>
      <c r="IQ20">
        <v>1967</v>
      </c>
      <c r="IW20">
        <v>1967</v>
      </c>
      <c r="JC20">
        <v>1967</v>
      </c>
      <c r="JJ20">
        <v>1967</v>
      </c>
      <c r="JP20">
        <v>1967</v>
      </c>
      <c r="JV20">
        <v>1967</v>
      </c>
      <c r="KB20">
        <v>1967</v>
      </c>
    </row>
    <row r="21" spans="2:290">
      <c r="B21">
        <v>2000</v>
      </c>
      <c r="C21">
        <v>1.952</v>
      </c>
      <c r="D21">
        <v>0.216</v>
      </c>
      <c r="I21">
        <v>2000</v>
      </c>
      <c r="P21">
        <v>2000</v>
      </c>
      <c r="W21">
        <v>2000</v>
      </c>
      <c r="AD21">
        <v>2000</v>
      </c>
      <c r="AK21">
        <v>2000</v>
      </c>
      <c r="AR21">
        <v>2000</v>
      </c>
      <c r="BF21">
        <v>11</v>
      </c>
      <c r="BG21">
        <f t="shared" si="7"/>
        <v>-8.5800000000000001E-2</v>
      </c>
      <c r="BJ21">
        <v>5</v>
      </c>
      <c r="BK21">
        <f t="shared" si="5"/>
        <v>-0.10400000000000001</v>
      </c>
      <c r="BM21" t="s">
        <v>59</v>
      </c>
      <c r="BN21">
        <v>0</v>
      </c>
      <c r="BO21">
        <f>(D52+D73+D94+D115+D137)/5</f>
        <v>-0.1696</v>
      </c>
      <c r="BR21">
        <v>-6</v>
      </c>
      <c r="BS21">
        <f t="shared" si="0"/>
        <v>-0.19439999999999999</v>
      </c>
      <c r="CA21">
        <v>11</v>
      </c>
      <c r="CB21">
        <f>(D31+D52+D73+D92+D116)/5 - (11*0.0028)</f>
        <v>-0.11660000000000001</v>
      </c>
      <c r="CE21">
        <v>5</v>
      </c>
      <c r="CF21">
        <f>(D31+D51+D73+D93+D114)/5 - (5*0.0028)</f>
        <v>-0.11800000000000001</v>
      </c>
      <c r="CH21" t="s">
        <v>59</v>
      </c>
      <c r="CI21">
        <v>0</v>
      </c>
      <c r="CJ21">
        <f>(D52+D73+D94+D115+D137)/5 - (0*0.0028)</f>
        <v>-0.1696</v>
      </c>
      <c r="CM21">
        <v>-6</v>
      </c>
      <c r="CN21">
        <f>(D51+D73+D94+D115+D137)/5 - (-6*0.0028)</f>
        <v>-0.17759999999999998</v>
      </c>
      <c r="CQ21" t="s">
        <v>59</v>
      </c>
      <c r="CR21">
        <v>16</v>
      </c>
      <c r="CS21">
        <f>CJ21 + (BX34-CB34) + (CB31-CF31) + (CF23-CJ23)</f>
        <v>-0.11319999999999997</v>
      </c>
      <c r="CV21">
        <v>3</v>
      </c>
      <c r="CW21">
        <f t="shared" si="1"/>
        <v>4.3200000000000044E-2</v>
      </c>
      <c r="DB21">
        <v>1966</v>
      </c>
      <c r="DI21">
        <v>1966</v>
      </c>
      <c r="DP21">
        <v>1966</v>
      </c>
      <c r="DX21">
        <v>1966</v>
      </c>
      <c r="EF21">
        <v>1966</v>
      </c>
      <c r="EO21">
        <v>1966</v>
      </c>
      <c r="EU21">
        <v>1966</v>
      </c>
      <c r="FA21">
        <v>1966</v>
      </c>
      <c r="FG21">
        <v>1966</v>
      </c>
      <c r="FN21">
        <v>1966</v>
      </c>
      <c r="FT21">
        <v>1966</v>
      </c>
      <c r="FZ21">
        <v>1966</v>
      </c>
      <c r="GF21">
        <v>1966</v>
      </c>
      <c r="GM21">
        <v>1966</v>
      </c>
      <c r="GS21">
        <v>1966</v>
      </c>
      <c r="GY21">
        <v>1966</v>
      </c>
      <c r="HE21">
        <v>1966</v>
      </c>
      <c r="HL21">
        <v>1966</v>
      </c>
      <c r="HR21">
        <v>1966</v>
      </c>
      <c r="HX21">
        <v>1966</v>
      </c>
      <c r="ID21">
        <v>1966</v>
      </c>
      <c r="IK21">
        <v>1966</v>
      </c>
      <c r="IQ21">
        <v>1966</v>
      </c>
      <c r="IW21">
        <v>1966</v>
      </c>
      <c r="JC21">
        <v>1966</v>
      </c>
      <c r="JJ21">
        <v>1966</v>
      </c>
      <c r="JP21">
        <v>1966</v>
      </c>
      <c r="JV21">
        <v>1966</v>
      </c>
      <c r="KB21">
        <v>1966</v>
      </c>
    </row>
    <row r="22" spans="2:290">
      <c r="B22">
        <v>1999</v>
      </c>
      <c r="C22">
        <v>1.734</v>
      </c>
      <c r="D22">
        <v>0.19700000000000001</v>
      </c>
      <c r="I22">
        <v>1999</v>
      </c>
      <c r="P22">
        <v>1999</v>
      </c>
      <c r="W22">
        <v>1999</v>
      </c>
      <c r="AD22">
        <v>1999</v>
      </c>
      <c r="AK22">
        <v>1999</v>
      </c>
      <c r="AR22">
        <v>1999</v>
      </c>
      <c r="BF22">
        <v>10</v>
      </c>
      <c r="BG22">
        <f t="shared" si="7"/>
        <v>-0.15940000000000001</v>
      </c>
      <c r="BJ22">
        <v>4</v>
      </c>
      <c r="BK22">
        <f t="shared" si="5"/>
        <v>-8.199999999999999E-2</v>
      </c>
      <c r="BM22" t="s">
        <v>59</v>
      </c>
      <c r="BN22">
        <v>-1</v>
      </c>
      <c r="BO22">
        <f>(D53+D74+D95+D116+D138)/5</f>
        <v>-0.1736</v>
      </c>
      <c r="BR22">
        <v>-7</v>
      </c>
      <c r="BS22">
        <f t="shared" si="0"/>
        <v>-0.14020000000000002</v>
      </c>
      <c r="CA22">
        <v>10</v>
      </c>
      <c r="CB22">
        <f>(D32+D53+D74+D93+D117)/5 - (10*0.0028)</f>
        <v>-0.18740000000000001</v>
      </c>
      <c r="CE22">
        <v>4</v>
      </c>
      <c r="CF22">
        <f>(D32+D52+D74+D94+D115)/5 - (4*0.0028)</f>
        <v>-9.3199999999999991E-2</v>
      </c>
      <c r="CH22" t="s">
        <v>59</v>
      </c>
      <c r="CI22">
        <v>-1</v>
      </c>
      <c r="CJ22">
        <f>(D53+D74+D95+D116+D138)/5 - (-1*0.0028)</f>
        <v>-0.17080000000000001</v>
      </c>
      <c r="CM22">
        <v>-7</v>
      </c>
      <c r="CN22">
        <f>(D52+D74+D95+D116+D138)/5 - (-7*0.0028)</f>
        <v>-0.12060000000000001</v>
      </c>
      <c r="CQ22" t="s">
        <v>59</v>
      </c>
      <c r="CR22">
        <v>15</v>
      </c>
      <c r="CS22">
        <f>CJ22 + (BX34-CB34) + (CB31-CF31) + (CF23-CJ23)</f>
        <v>-0.11439999999999997</v>
      </c>
      <c r="CV22">
        <v>2</v>
      </c>
      <c r="CW22">
        <f t="shared" si="1"/>
        <v>5.5400000000000033E-2</v>
      </c>
      <c r="DB22">
        <v>1965</v>
      </c>
      <c r="DC22">
        <f>C56</f>
        <v>0.83</v>
      </c>
      <c r="DD22">
        <f>D56</f>
        <v>-0.109</v>
      </c>
      <c r="DI22">
        <v>1965</v>
      </c>
      <c r="DP22">
        <v>1965</v>
      </c>
      <c r="DQ22">
        <f>C56</f>
        <v>0.83</v>
      </c>
      <c r="DR22">
        <f>D56</f>
        <v>-0.109</v>
      </c>
      <c r="DX22">
        <v>1965</v>
      </c>
      <c r="DY22">
        <f>(C56*1.2) - 1.2344</f>
        <v>-0.23840000000000006</v>
      </c>
      <c r="DZ22">
        <f>D56</f>
        <v>-0.109</v>
      </c>
      <c r="EF22">
        <v>1965</v>
      </c>
      <c r="EG22">
        <f>((C56+0.142)*1.2) - 1.2344</f>
        <v>-6.800000000000006E-2</v>
      </c>
      <c r="EH22">
        <f>D56</f>
        <v>-0.109</v>
      </c>
      <c r="EO22">
        <v>1965</v>
      </c>
      <c r="EP22">
        <f>C56</f>
        <v>0.83</v>
      </c>
      <c r="EQ22">
        <f>D56</f>
        <v>-0.109</v>
      </c>
      <c r="EU22">
        <v>1965</v>
      </c>
      <c r="FA22">
        <v>1965</v>
      </c>
      <c r="FB22">
        <f>C56</f>
        <v>0.83</v>
      </c>
      <c r="FC22">
        <f>D56</f>
        <v>-0.109</v>
      </c>
      <c r="FG22">
        <v>1965</v>
      </c>
      <c r="FH22">
        <f>C56 + 0.142</f>
        <v>0.97199999999999998</v>
      </c>
      <c r="FI22">
        <f>D56</f>
        <v>-0.109</v>
      </c>
      <c r="FN22">
        <v>1965</v>
      </c>
      <c r="FO22">
        <f>(C55+C56+C57)/3</f>
        <v>0.8803333333333333</v>
      </c>
      <c r="FP22">
        <f>(D55+D56+D57)/3</f>
        <v>-8.6333333333333331E-2</v>
      </c>
      <c r="FT22">
        <v>1965</v>
      </c>
      <c r="FZ22">
        <v>1965</v>
      </c>
      <c r="GA22">
        <f>(C55+C56+C57)/3</f>
        <v>0.8803333333333333</v>
      </c>
      <c r="GB22">
        <f>(D55+D56+D57)/3</f>
        <v>-8.6333333333333331E-2</v>
      </c>
      <c r="GF22">
        <v>1965</v>
      </c>
      <c r="GG22">
        <f>(C55+C56+C57)/3 + 0.114</f>
        <v>0.99433333333333329</v>
      </c>
      <c r="GH22">
        <f>(D55+D56+D57)/3</f>
        <v>-8.6333333333333331E-2</v>
      </c>
      <c r="GM22">
        <v>1965</v>
      </c>
      <c r="GN22">
        <f>(C54+C55+C56+C57+C58)/5</f>
        <v>0.95840000000000014</v>
      </c>
      <c r="GO22">
        <f>(D54+D55+D56+D57+D58)/5</f>
        <v>-5.1200000000000002E-2</v>
      </c>
      <c r="GS22">
        <v>1965</v>
      </c>
      <c r="GY22">
        <v>1965</v>
      </c>
      <c r="GZ22">
        <f>(C54+C55+C56+C57+C58)/5</f>
        <v>0.95840000000000014</v>
      </c>
      <c r="HA22">
        <f>(D54+D55+D56+D57+D58)/5</f>
        <v>-5.1200000000000002E-2</v>
      </c>
      <c r="HE22">
        <v>1965</v>
      </c>
      <c r="HF22">
        <f>(C54+C55+C56+C57+C58)/5 + 0.11</f>
        <v>1.0684000000000002</v>
      </c>
      <c r="HG22">
        <f>(D54+D55+D56+D57+D58)/5</f>
        <v>-5.1200000000000002E-2</v>
      </c>
      <c r="HL22">
        <v>1965</v>
      </c>
      <c r="HM22">
        <f>(C53+C54+C55+C56+C57+C58+C59)/7</f>
        <v>1.0589999999999999</v>
      </c>
      <c r="HN22">
        <f>(D53+D54+D55+D56+D57+D58+D59)/7</f>
        <v>-4.2714285714285712E-2</v>
      </c>
      <c r="HR22">
        <v>1965</v>
      </c>
      <c r="HX22">
        <v>1965</v>
      </c>
      <c r="HY22">
        <f>(C53+C54+C55+C56+C57+C58+C59)/7</f>
        <v>1.0589999999999999</v>
      </c>
      <c r="HZ22">
        <f>(D53+D54+D55+D56+D57+D58+D59)/7</f>
        <v>-4.2714285714285712E-2</v>
      </c>
      <c r="ID22">
        <v>1965</v>
      </c>
      <c r="IE22">
        <f>(C53+C54+C55+C56+C57+C58+C59)/7 + 0.138</f>
        <v>1.1970000000000001</v>
      </c>
      <c r="IF22">
        <f>(D53+D54+D55+D56+D57+D58+D59)/7</f>
        <v>-4.2714285714285712E-2</v>
      </c>
      <c r="IK22">
        <v>1965</v>
      </c>
      <c r="IL22">
        <f>(C52+C53+C54+C55+C56+C57+C58+C59+C60)/9</f>
        <v>1.169</v>
      </c>
      <c r="IM22">
        <f>(D52+D53+D54+D55+D56+D57+D58+D59+D60)/9</f>
        <v>-1.4666666666666668E-2</v>
      </c>
      <c r="IQ22">
        <v>1965</v>
      </c>
      <c r="IW22">
        <v>1965</v>
      </c>
      <c r="IX22">
        <f>(C52+C53+C54+C55+C56+C57+C58+C59+C60)/9</f>
        <v>1.169</v>
      </c>
      <c r="IY22">
        <f>(D52+D53+D54+D55+D56+D57+D58+D59+D60)/9</f>
        <v>-1.4666666666666668E-2</v>
      </c>
      <c r="JC22">
        <v>1965</v>
      </c>
      <c r="JD22">
        <f>(C52+C53+C54+C55+C56+C57+C58+C59+C60)/9 + 0.12</f>
        <v>1.2890000000000001</v>
      </c>
      <c r="JE22">
        <f>(D52+D53+D54+D55+D56+D57+D58+D59+D60)/9</f>
        <v>-1.4666666666666668E-2</v>
      </c>
      <c r="JJ22">
        <v>1965</v>
      </c>
      <c r="JK22">
        <f>(C51+C52+C53+C54+C55+C56+C57+C58+C59+C60+C61)/11</f>
        <v>1.2599090909090909</v>
      </c>
      <c r="JL22">
        <f>(D51+D52+D53+D54+D55+D56+D57+D58+D59+D60+D61)/11</f>
        <v>-1.3090909090909092E-2</v>
      </c>
      <c r="JP22">
        <v>1965</v>
      </c>
      <c r="JV22">
        <v>1965</v>
      </c>
      <c r="JW22">
        <f>(C51+C52+C53+C54+C55+C56+C57+C58+C59+C60+C61)/11</f>
        <v>1.2599090909090909</v>
      </c>
      <c r="JX22">
        <f>(D51+D52+D53+D54+D55+D56+D57+D58+D59+D60+D61)/11</f>
        <v>-1.3090909090909092E-2</v>
      </c>
      <c r="KB22">
        <v>1965</v>
      </c>
      <c r="KC22">
        <f>(C51+C52+C53+C54+C55+C56+C57+C58+C59+C60+C61)/11 + 0.1</f>
        <v>1.359909090909091</v>
      </c>
      <c r="KD22">
        <f>(D51+D52+D53+D54+D55+D56+D57+D58+D59+D60+D61)/11</f>
        <v>-1.3090909090909092E-2</v>
      </c>
    </row>
    <row r="23" spans="2:290">
      <c r="B23">
        <v>1998</v>
      </c>
      <c r="C23">
        <v>1.47</v>
      </c>
      <c r="D23">
        <v>0.41599999999999998</v>
      </c>
      <c r="I23">
        <v>1998</v>
      </c>
      <c r="P23">
        <v>1998</v>
      </c>
      <c r="W23">
        <v>1998</v>
      </c>
      <c r="AD23">
        <v>1998</v>
      </c>
      <c r="AK23">
        <v>1998</v>
      </c>
      <c r="AR23">
        <v>1998</v>
      </c>
      <c r="BB23">
        <v>13</v>
      </c>
      <c r="BC23">
        <f>(D32+D54+D75+D96+D118)/5</f>
        <v>-0.154</v>
      </c>
      <c r="BF23">
        <v>9</v>
      </c>
      <c r="BG23">
        <f t="shared" si="7"/>
        <v>-0.13520000000000001</v>
      </c>
      <c r="BI23" t="s">
        <v>59</v>
      </c>
      <c r="BJ23">
        <v>3</v>
      </c>
      <c r="BK23">
        <f t="shared" si="5"/>
        <v>-9.7199999999999995E-2</v>
      </c>
      <c r="BN23">
        <v>-2</v>
      </c>
      <c r="BO23">
        <f>(D54+D75+D96+D117+D139)/5</f>
        <v>-0.2104</v>
      </c>
      <c r="BR23">
        <v>-8</v>
      </c>
      <c r="BS23">
        <f t="shared" si="0"/>
        <v>-0.20980000000000004</v>
      </c>
      <c r="BW23">
        <v>13</v>
      </c>
      <c r="BX23">
        <f>(D32+D54+D75+D96+D118)/5 - (13*0.0028)</f>
        <v>-0.19040000000000001</v>
      </c>
      <c r="CA23">
        <v>9</v>
      </c>
      <c r="CB23">
        <f>(D33+D54+D75+D94+D118)/5 - (9*0.0028)</f>
        <v>-0.16040000000000001</v>
      </c>
      <c r="CD23" t="s">
        <v>59</v>
      </c>
      <c r="CE23">
        <v>3</v>
      </c>
      <c r="CF23">
        <f>(D33+D53+D75+D95+D116)/5 - (3*0.0028)</f>
        <v>-0.1056</v>
      </c>
      <c r="CI23">
        <v>-2</v>
      </c>
      <c r="CJ23">
        <f>(D54+D75+D96+D117+D139)/5 - (-2*0.0028)</f>
        <v>-0.20480000000000001</v>
      </c>
      <c r="CM23">
        <v>-8</v>
      </c>
      <c r="CN23">
        <f>(D53+D75+D96+D117+D139)/5 - (-8*0.0028)</f>
        <v>-0.18740000000000004</v>
      </c>
      <c r="CQ23" t="s">
        <v>59</v>
      </c>
      <c r="CR23">
        <v>14</v>
      </c>
      <c r="CS23">
        <f>CF23 + (BX34-CB34) + (CB31-CF31)</f>
        <v>-0.14839999999999998</v>
      </c>
      <c r="CV23">
        <v>1</v>
      </c>
      <c r="CW23">
        <f t="shared" si="1"/>
        <v>0</v>
      </c>
      <c r="DB23">
        <v>1964</v>
      </c>
      <c r="DI23">
        <v>1964</v>
      </c>
      <c r="DP23">
        <v>1964</v>
      </c>
      <c r="DX23">
        <v>1964</v>
      </c>
      <c r="EF23">
        <v>1964</v>
      </c>
      <c r="EO23">
        <v>1964</v>
      </c>
      <c r="EU23">
        <v>1964</v>
      </c>
      <c r="FA23">
        <v>1964</v>
      </c>
      <c r="FG23">
        <v>1964</v>
      </c>
      <c r="FN23">
        <v>1964</v>
      </c>
      <c r="FT23">
        <v>1964</v>
      </c>
      <c r="FZ23">
        <v>1964</v>
      </c>
      <c r="GF23">
        <v>1964</v>
      </c>
      <c r="GM23">
        <v>1964</v>
      </c>
      <c r="GS23">
        <v>1964</v>
      </c>
      <c r="GY23">
        <v>1964</v>
      </c>
      <c r="HE23">
        <v>1964</v>
      </c>
      <c r="HL23">
        <v>1964</v>
      </c>
      <c r="HR23">
        <v>1964</v>
      </c>
      <c r="HX23">
        <v>1964</v>
      </c>
      <c r="ID23">
        <v>1964</v>
      </c>
      <c r="IK23">
        <v>1964</v>
      </c>
      <c r="IQ23">
        <v>1964</v>
      </c>
      <c r="IW23">
        <v>1964</v>
      </c>
      <c r="JC23">
        <v>1964</v>
      </c>
      <c r="JJ23">
        <v>1964</v>
      </c>
      <c r="JP23">
        <v>1964</v>
      </c>
      <c r="JV23">
        <v>1964</v>
      </c>
      <c r="KB23">
        <v>1964</v>
      </c>
    </row>
    <row r="24" spans="2:290">
      <c r="B24">
        <v>1997</v>
      </c>
      <c r="C24">
        <v>1.079</v>
      </c>
      <c r="D24">
        <v>0.318</v>
      </c>
      <c r="I24">
        <v>1997</v>
      </c>
      <c r="P24">
        <v>1997</v>
      </c>
      <c r="W24">
        <v>1997</v>
      </c>
      <c r="AD24">
        <v>1997</v>
      </c>
      <c r="AK24">
        <v>1997</v>
      </c>
      <c r="AR24">
        <v>1997</v>
      </c>
      <c r="BB24">
        <v>12</v>
      </c>
      <c r="BC24">
        <f t="shared" ref="BC23:BC35" si="8">(D33+D55+D76+D97+D119)/5</f>
        <v>-9.0799999999999992E-2</v>
      </c>
      <c r="BF24">
        <v>8</v>
      </c>
      <c r="BG24">
        <f t="shared" si="7"/>
        <v>-5.2199999999999989E-2</v>
      </c>
      <c r="BI24" t="s">
        <v>59</v>
      </c>
      <c r="BJ24">
        <v>2</v>
      </c>
      <c r="BK24">
        <f t="shared" si="5"/>
        <v>-0.11140000000000001</v>
      </c>
      <c r="BN24">
        <v>-3</v>
      </c>
      <c r="BO24">
        <f>(D55+D76+D97+D118+D140)/5</f>
        <v>-0.1636</v>
      </c>
      <c r="BR24">
        <v>-9</v>
      </c>
      <c r="BS24">
        <f t="shared" si="0"/>
        <v>-0.17460000000000001</v>
      </c>
      <c r="BW24">
        <v>12</v>
      </c>
      <c r="BX24">
        <f>(D33+D55+D76+D97+D119)/5 - (12*0.0028)</f>
        <v>-0.12439999999999998</v>
      </c>
      <c r="CA24">
        <v>8</v>
      </c>
      <c r="CB24">
        <f>(D34+D55+D76+D95+D119)/5 - (8*0.0028)</f>
        <v>-7.4599999999999986E-2</v>
      </c>
      <c r="CD24" t="s">
        <v>59</v>
      </c>
      <c r="CE24">
        <v>2</v>
      </c>
      <c r="CF24">
        <f>(D34+D54+D76+D96+D117)/5 - (2*0.0028)</f>
        <v>-0.11700000000000001</v>
      </c>
      <c r="CI24">
        <v>-3</v>
      </c>
      <c r="CJ24">
        <f>(D55+D76+D97+D118+D140)/5 - (-3*0.0028)</f>
        <v>-0.1552</v>
      </c>
      <c r="CM24">
        <v>-9</v>
      </c>
      <c r="CN24">
        <f>(D54+D76+D97+D118+D140)/5 - (-9*0.0028)</f>
        <v>-0.14940000000000001</v>
      </c>
      <c r="CQ24" t="s">
        <v>59</v>
      </c>
      <c r="CR24">
        <v>13</v>
      </c>
      <c r="CS24">
        <f>CF24 + (BX34-CB34) + (CB31-CF31)</f>
        <v>-0.1598</v>
      </c>
      <c r="DB24">
        <v>1963</v>
      </c>
      <c r="DI24">
        <v>1963</v>
      </c>
      <c r="DP24">
        <v>1963</v>
      </c>
      <c r="DX24">
        <v>1963</v>
      </c>
      <c r="EF24">
        <v>1963</v>
      </c>
      <c r="EO24">
        <v>1963</v>
      </c>
      <c r="EU24">
        <v>1963</v>
      </c>
      <c r="FA24">
        <v>1963</v>
      </c>
      <c r="FG24">
        <v>1963</v>
      </c>
      <c r="FN24">
        <v>1963</v>
      </c>
      <c r="FT24">
        <v>1963</v>
      </c>
      <c r="FZ24">
        <v>1963</v>
      </c>
      <c r="GF24">
        <v>1963</v>
      </c>
      <c r="GM24">
        <v>1963</v>
      </c>
      <c r="GS24">
        <v>1963</v>
      </c>
      <c r="GY24">
        <v>1963</v>
      </c>
      <c r="HE24">
        <v>1963</v>
      </c>
      <c r="HL24">
        <v>1963</v>
      </c>
      <c r="HR24">
        <v>1963</v>
      </c>
      <c r="HX24">
        <v>1963</v>
      </c>
      <c r="ID24">
        <v>1963</v>
      </c>
      <c r="IK24">
        <v>1963</v>
      </c>
      <c r="IQ24">
        <v>1963</v>
      </c>
      <c r="IW24">
        <v>1963</v>
      </c>
      <c r="JC24">
        <v>1963</v>
      </c>
      <c r="JJ24">
        <v>1963</v>
      </c>
      <c r="JP24">
        <v>1963</v>
      </c>
      <c r="JV24">
        <v>1963</v>
      </c>
      <c r="KB24">
        <v>1963</v>
      </c>
    </row>
    <row r="25" spans="2:290">
      <c r="B25">
        <v>1996</v>
      </c>
      <c r="C25">
        <v>0.9</v>
      </c>
      <c r="D25">
        <v>0.14000000000000001</v>
      </c>
      <c r="I25">
        <v>1996</v>
      </c>
      <c r="P25">
        <v>1996</v>
      </c>
      <c r="W25">
        <v>1996</v>
      </c>
      <c r="AD25">
        <v>1996</v>
      </c>
      <c r="AE25">
        <f>C25</f>
        <v>0.9</v>
      </c>
      <c r="AF25">
        <f>D25</f>
        <v>0.14000000000000001</v>
      </c>
      <c r="AK25">
        <v>1996</v>
      </c>
      <c r="AL25">
        <f>C25</f>
        <v>0.9</v>
      </c>
      <c r="AM25">
        <f>D25</f>
        <v>0.14000000000000001</v>
      </c>
      <c r="AR25">
        <v>1996</v>
      </c>
      <c r="BB25">
        <v>11</v>
      </c>
      <c r="BC25">
        <f t="shared" si="8"/>
        <v>-8.8800000000000004E-2</v>
      </c>
      <c r="BF25">
        <v>7</v>
      </c>
      <c r="BG25">
        <f t="shared" si="7"/>
        <v>-0.1086</v>
      </c>
      <c r="BI25" t="s">
        <v>59</v>
      </c>
      <c r="BJ25">
        <v>1</v>
      </c>
      <c r="BK25">
        <f t="shared" si="5"/>
        <v>-0.13399999999999998</v>
      </c>
      <c r="BN25">
        <v>-4</v>
      </c>
      <c r="BO25">
        <f>(D56+D77+D98+D119+D141)/5</f>
        <v>-0.17280000000000001</v>
      </c>
      <c r="BR25">
        <v>-10</v>
      </c>
      <c r="BS25">
        <f t="shared" si="0"/>
        <v>-0.1512</v>
      </c>
      <c r="BW25">
        <v>11</v>
      </c>
      <c r="BX25">
        <f>(D34+D56+D77+D98+D120)/5 - (11*0.0028)</f>
        <v>-0.11960000000000001</v>
      </c>
      <c r="CA25">
        <v>7</v>
      </c>
      <c r="CB25">
        <f>(D35+D56+D77+D96+D120)/5 - (7*0.0028)</f>
        <v>-0.12820000000000001</v>
      </c>
      <c r="CD25" t="s">
        <v>59</v>
      </c>
      <c r="CE25">
        <v>1</v>
      </c>
      <c r="CF25">
        <f>(D35+D55+D77+D97+D118)/5 - (1*0.0028)</f>
        <v>-0.13679999999999998</v>
      </c>
      <c r="CI25">
        <v>-4</v>
      </c>
      <c r="CJ25">
        <f>(D56+D77+D98+D119+D141)/5 - (-4*0.0028)</f>
        <v>-0.16160000000000002</v>
      </c>
      <c r="CM25">
        <v>-10</v>
      </c>
      <c r="CN25">
        <f>(D55+D77+D98+D119+D141)/5 - (-10*0.0028)</f>
        <v>-0.1232</v>
      </c>
      <c r="CQ25" t="s">
        <v>59</v>
      </c>
      <c r="CR25">
        <v>12</v>
      </c>
      <c r="CS25">
        <f>CF25 + (BX34-CB34) + (CB31-CF31)</f>
        <v>-0.17959999999999995</v>
      </c>
      <c r="DB25">
        <v>1962</v>
      </c>
      <c r="DI25">
        <v>1962</v>
      </c>
      <c r="DP25">
        <v>1962</v>
      </c>
      <c r="DX25">
        <v>1962</v>
      </c>
      <c r="EF25">
        <v>1962</v>
      </c>
      <c r="EO25">
        <v>1962</v>
      </c>
      <c r="EU25">
        <v>1962</v>
      </c>
      <c r="FA25">
        <v>1962</v>
      </c>
      <c r="FG25">
        <v>1962</v>
      </c>
      <c r="FN25">
        <v>1962</v>
      </c>
      <c r="FT25">
        <v>1962</v>
      </c>
      <c r="FZ25">
        <v>1962</v>
      </c>
      <c r="GF25">
        <v>1962</v>
      </c>
      <c r="GM25">
        <v>1962</v>
      </c>
      <c r="GS25">
        <v>1962</v>
      </c>
      <c r="GY25">
        <v>1962</v>
      </c>
      <c r="HE25">
        <v>1962</v>
      </c>
      <c r="HL25">
        <v>1962</v>
      </c>
      <c r="HR25">
        <v>1962</v>
      </c>
      <c r="HX25">
        <v>1962</v>
      </c>
      <c r="ID25">
        <v>1962</v>
      </c>
      <c r="IK25">
        <v>1962</v>
      </c>
      <c r="IQ25">
        <v>1962</v>
      </c>
      <c r="IW25">
        <v>1962</v>
      </c>
      <c r="JC25">
        <v>1962</v>
      </c>
      <c r="JJ25">
        <v>1962</v>
      </c>
      <c r="JP25">
        <v>1962</v>
      </c>
      <c r="JV25">
        <v>1962</v>
      </c>
      <c r="KB25">
        <v>1962</v>
      </c>
    </row>
    <row r="26" spans="2:290">
      <c r="B26">
        <v>1995</v>
      </c>
      <c r="C26">
        <v>1.02</v>
      </c>
      <c r="D26">
        <v>0.188</v>
      </c>
      <c r="I26">
        <v>1995</v>
      </c>
      <c r="P26">
        <v>1995</v>
      </c>
      <c r="W26">
        <v>1995</v>
      </c>
      <c r="AD26">
        <v>1995</v>
      </c>
      <c r="AK26">
        <v>1995</v>
      </c>
      <c r="AR26">
        <v>1995</v>
      </c>
      <c r="BB26">
        <v>10</v>
      </c>
      <c r="BC26">
        <f t="shared" si="8"/>
        <v>-0.13820000000000002</v>
      </c>
      <c r="BF26">
        <v>6</v>
      </c>
      <c r="BG26">
        <f t="shared" si="7"/>
        <v>-0.13519999999999999</v>
      </c>
      <c r="BI26" t="s">
        <v>59</v>
      </c>
      <c r="BJ26">
        <v>0</v>
      </c>
      <c r="BK26">
        <f>(D36+D56+D78+D98+D119)/5</f>
        <v>-0.17380000000000001</v>
      </c>
      <c r="BN26">
        <v>-5</v>
      </c>
      <c r="BR26">
        <v>-11</v>
      </c>
      <c r="BW26">
        <v>10</v>
      </c>
      <c r="BX26">
        <f>(D35+D57+D78+D99+D121)/5 - (10*0.0028)</f>
        <v>-0.16620000000000001</v>
      </c>
      <c r="CA26">
        <v>6</v>
      </c>
      <c r="CB26">
        <f>(D36+D57+D78+D97+D121)/5 - (6*0.0028)</f>
        <v>-0.152</v>
      </c>
      <c r="CD26" t="s">
        <v>59</v>
      </c>
      <c r="CE26">
        <v>0</v>
      </c>
      <c r="CF26">
        <f>(D36+D56+D78+D98+D119)/5 - (0*0.0028)</f>
        <v>-0.17380000000000001</v>
      </c>
      <c r="CI26">
        <v>-5</v>
      </c>
      <c r="CM26">
        <v>-11</v>
      </c>
      <c r="CQ26" t="s">
        <v>59</v>
      </c>
      <c r="CR26">
        <v>11</v>
      </c>
      <c r="CS26">
        <f>CF26 + (BX34-CB34) + (CB31-CF31)</f>
        <v>-0.21659999999999999</v>
      </c>
      <c r="DB26">
        <v>1961</v>
      </c>
      <c r="DI26">
        <v>1961</v>
      </c>
      <c r="DP26">
        <v>1961</v>
      </c>
      <c r="DX26">
        <v>1961</v>
      </c>
      <c r="EF26">
        <v>1961</v>
      </c>
      <c r="EO26">
        <v>1961</v>
      </c>
      <c r="EU26">
        <v>1961</v>
      </c>
      <c r="FA26">
        <v>1961</v>
      </c>
      <c r="FG26">
        <v>1961</v>
      </c>
      <c r="FN26">
        <v>1961</v>
      </c>
      <c r="FT26">
        <v>1961</v>
      </c>
      <c r="FZ26">
        <v>1961</v>
      </c>
      <c r="GF26">
        <v>1961</v>
      </c>
      <c r="GM26">
        <v>1961</v>
      </c>
      <c r="GS26">
        <v>1961</v>
      </c>
      <c r="GY26">
        <v>1961</v>
      </c>
      <c r="HE26">
        <v>1961</v>
      </c>
      <c r="HL26">
        <v>1961</v>
      </c>
      <c r="HR26">
        <v>1961</v>
      </c>
      <c r="HX26">
        <v>1961</v>
      </c>
      <c r="ID26">
        <v>1961</v>
      </c>
      <c r="IK26">
        <v>1961</v>
      </c>
      <c r="IQ26">
        <v>1961</v>
      </c>
      <c r="IW26">
        <v>1961</v>
      </c>
      <c r="JC26">
        <v>1961</v>
      </c>
      <c r="JJ26">
        <v>1961</v>
      </c>
      <c r="JP26">
        <v>1961</v>
      </c>
      <c r="JV26">
        <v>1961</v>
      </c>
      <c r="KB26">
        <v>1961</v>
      </c>
    </row>
    <row r="27" spans="2:290">
      <c r="B27">
        <v>1994</v>
      </c>
      <c r="C27">
        <v>1.115</v>
      </c>
      <c r="D27">
        <v>0.14599999999999999</v>
      </c>
      <c r="I27">
        <v>1994</v>
      </c>
      <c r="P27">
        <v>1994</v>
      </c>
      <c r="W27">
        <v>1994</v>
      </c>
      <c r="AD27">
        <v>1994</v>
      </c>
      <c r="AK27">
        <v>1994</v>
      </c>
      <c r="AR27">
        <v>1994</v>
      </c>
      <c r="BB27">
        <v>9</v>
      </c>
      <c r="BC27">
        <f t="shared" si="8"/>
        <v>-9.6599999999999991E-2</v>
      </c>
      <c r="BF27">
        <v>5</v>
      </c>
      <c r="BG27">
        <f t="shared" si="7"/>
        <v>-0.1046</v>
      </c>
      <c r="BI27" t="s">
        <v>59</v>
      </c>
      <c r="BJ27">
        <v>-1</v>
      </c>
      <c r="BK27">
        <f t="shared" ref="BK27:BK39" si="9">(D37+D57+D79+D99+D120)/5</f>
        <v>-0.15840000000000001</v>
      </c>
      <c r="BN27">
        <v>-6</v>
      </c>
      <c r="BR27">
        <v>-12</v>
      </c>
      <c r="BW27">
        <v>9</v>
      </c>
      <c r="BX27">
        <f>(D36+D58+D79+D100+D122)/5 - (9*0.0028)</f>
        <v>-0.12179999999999999</v>
      </c>
      <c r="CA27">
        <v>5</v>
      </c>
      <c r="CB27">
        <f>(D37+D58+D79+D98+D122)/5 - (5*0.0028)</f>
        <v>-0.1186</v>
      </c>
      <c r="CD27" t="s">
        <v>59</v>
      </c>
      <c r="CE27">
        <v>-1</v>
      </c>
      <c r="CF27">
        <f>(D37+D57+D79+D99+D120)/5 - (-1*0.0028)</f>
        <v>-0.15560000000000002</v>
      </c>
      <c r="CI27">
        <v>-6</v>
      </c>
      <c r="CM27">
        <v>-12</v>
      </c>
      <c r="CQ27" t="s">
        <v>59</v>
      </c>
      <c r="CR27">
        <v>10</v>
      </c>
      <c r="CS27">
        <f>CF27 + (BX34-CB34) + (CB31-CF31)</f>
        <v>-0.19839999999999999</v>
      </c>
      <c r="DB27">
        <v>1960</v>
      </c>
      <c r="DI27">
        <v>1960</v>
      </c>
      <c r="DP27">
        <v>1960</v>
      </c>
      <c r="DX27">
        <v>1960</v>
      </c>
      <c r="EF27">
        <v>1960</v>
      </c>
      <c r="EO27">
        <v>1960</v>
      </c>
      <c r="EU27">
        <v>1960</v>
      </c>
      <c r="FA27">
        <v>1960</v>
      </c>
      <c r="FG27">
        <v>1960</v>
      </c>
      <c r="FN27">
        <v>1960</v>
      </c>
      <c r="FT27">
        <v>1960</v>
      </c>
      <c r="FZ27">
        <v>1960</v>
      </c>
      <c r="GF27">
        <v>1960</v>
      </c>
      <c r="GM27">
        <v>1960</v>
      </c>
      <c r="GS27">
        <v>1960</v>
      </c>
      <c r="GY27">
        <v>1960</v>
      </c>
      <c r="HE27">
        <v>1960</v>
      </c>
      <c r="HL27">
        <v>1960</v>
      </c>
      <c r="HR27">
        <v>1960</v>
      </c>
      <c r="HX27">
        <v>1960</v>
      </c>
      <c r="ID27">
        <v>1960</v>
      </c>
      <c r="IK27">
        <v>1960</v>
      </c>
      <c r="IQ27">
        <v>1960</v>
      </c>
      <c r="IW27">
        <v>1960</v>
      </c>
      <c r="JC27">
        <v>1960</v>
      </c>
      <c r="JJ27">
        <v>1960</v>
      </c>
      <c r="JP27">
        <v>1960</v>
      </c>
      <c r="JV27">
        <v>1960</v>
      </c>
      <c r="KB27">
        <v>1960</v>
      </c>
    </row>
    <row r="28" spans="2:290">
      <c r="B28">
        <v>1993</v>
      </c>
      <c r="C28">
        <v>1.3080000000000001</v>
      </c>
      <c r="D28">
        <v>0.104</v>
      </c>
      <c r="I28">
        <v>1993</v>
      </c>
      <c r="P28">
        <v>1993</v>
      </c>
      <c r="W28">
        <v>1993</v>
      </c>
      <c r="AD28">
        <v>1993</v>
      </c>
      <c r="AK28">
        <v>1993</v>
      </c>
      <c r="AR28">
        <v>1993</v>
      </c>
      <c r="BB28">
        <v>8</v>
      </c>
      <c r="BC28">
        <f t="shared" si="8"/>
        <v>-0.12240000000000002</v>
      </c>
      <c r="BF28">
        <v>4</v>
      </c>
      <c r="BG28">
        <f t="shared" si="7"/>
        <v>-9.1400000000000009E-2</v>
      </c>
      <c r="BI28" t="s">
        <v>59</v>
      </c>
      <c r="BJ28">
        <v>-2</v>
      </c>
      <c r="BK28">
        <f t="shared" si="9"/>
        <v>-2.3E-2</v>
      </c>
      <c r="BN28">
        <v>-7</v>
      </c>
      <c r="BR28">
        <v>-13</v>
      </c>
      <c r="BW28">
        <v>8</v>
      </c>
      <c r="BX28">
        <f>(D37+D59+D80+D101+D123)/5 - (8*0.0028)</f>
        <v>-0.14480000000000001</v>
      </c>
      <c r="CA28">
        <v>4</v>
      </c>
      <c r="CB28">
        <f>(D38+D59+D80+D99+D123)/5 - (4*0.0028)</f>
        <v>-0.10260000000000001</v>
      </c>
      <c r="CD28" t="s">
        <v>59</v>
      </c>
      <c r="CE28">
        <v>-2</v>
      </c>
      <c r="CF28">
        <f>(D38+D58+D80+D100+D121)/5 - (-2*0.0028)</f>
        <v>-1.7399999999999999E-2</v>
      </c>
      <c r="CI28">
        <v>-7</v>
      </c>
      <c r="CM28">
        <v>-13</v>
      </c>
      <c r="CQ28" t="s">
        <v>59</v>
      </c>
      <c r="CR28">
        <v>9</v>
      </c>
      <c r="CS28">
        <f>CF28 + (BX34-CB34) + (CB31-CF31)</f>
        <v>-6.0199999999999976E-2</v>
      </c>
      <c r="DB28">
        <v>1959</v>
      </c>
      <c r="DI28">
        <v>1959</v>
      </c>
      <c r="DP28">
        <v>1959</v>
      </c>
      <c r="DX28">
        <v>1959</v>
      </c>
      <c r="EF28">
        <v>1959</v>
      </c>
      <c r="EO28">
        <v>1959</v>
      </c>
      <c r="EU28">
        <v>1959</v>
      </c>
      <c r="FA28">
        <v>1959</v>
      </c>
      <c r="FG28">
        <v>1959</v>
      </c>
      <c r="FN28">
        <v>1959</v>
      </c>
      <c r="FT28">
        <v>1959</v>
      </c>
      <c r="FZ28">
        <v>1959</v>
      </c>
      <c r="GF28">
        <v>1959</v>
      </c>
      <c r="GM28">
        <v>1959</v>
      </c>
      <c r="GS28">
        <v>1959</v>
      </c>
      <c r="GY28">
        <v>1959</v>
      </c>
      <c r="HE28">
        <v>1959</v>
      </c>
      <c r="HL28">
        <v>1959</v>
      </c>
      <c r="HR28">
        <v>1959</v>
      </c>
      <c r="HX28">
        <v>1959</v>
      </c>
      <c r="ID28">
        <v>1959</v>
      </c>
      <c r="IK28">
        <v>1959</v>
      </c>
      <c r="IQ28">
        <v>1959</v>
      </c>
      <c r="IW28">
        <v>1959</v>
      </c>
      <c r="JC28">
        <v>1959</v>
      </c>
      <c r="JJ28">
        <v>1959</v>
      </c>
      <c r="JP28">
        <v>1959</v>
      </c>
      <c r="JV28">
        <v>1959</v>
      </c>
      <c r="KB28">
        <v>1959</v>
      </c>
    </row>
    <row r="29" spans="2:290">
      <c r="B29">
        <v>1992</v>
      </c>
      <c r="C29">
        <v>1.5249999999999999</v>
      </c>
      <c r="D29">
        <v>0.09</v>
      </c>
      <c r="I29">
        <v>1992</v>
      </c>
      <c r="P29">
        <v>1992</v>
      </c>
      <c r="W29">
        <v>1992</v>
      </c>
      <c r="AD29">
        <v>1992</v>
      </c>
      <c r="AK29">
        <v>1992</v>
      </c>
      <c r="AR29">
        <v>1992</v>
      </c>
      <c r="BB29">
        <v>7</v>
      </c>
      <c r="BC29">
        <f t="shared" si="8"/>
        <v>-4.7E-2</v>
      </c>
      <c r="BF29">
        <v>3</v>
      </c>
      <c r="BG29">
        <f t="shared" si="7"/>
        <v>-6.5999999999999989E-2</v>
      </c>
      <c r="BI29" t="s">
        <v>59</v>
      </c>
      <c r="BJ29">
        <v>-3</v>
      </c>
      <c r="BK29">
        <f t="shared" si="9"/>
        <v>-0.1026</v>
      </c>
      <c r="BN29">
        <v>-8</v>
      </c>
      <c r="BW29">
        <v>7</v>
      </c>
      <c r="BX29">
        <f>(D38+D60+D81+D102+D124)/5 - (7*0.0028)</f>
        <v>-6.6599999999999993E-2</v>
      </c>
      <c r="CA29">
        <v>3</v>
      </c>
      <c r="CB29">
        <f>(D39+D60+D81+D100+D124)/5 - (3*0.0028)</f>
        <v>-7.4399999999999994E-2</v>
      </c>
      <c r="CD29" t="s">
        <v>59</v>
      </c>
      <c r="CE29">
        <v>-3</v>
      </c>
      <c r="CF29">
        <f>(D39+D59+D81+D101+D122)/5 - (-3*0.0028)</f>
        <v>-9.4199999999999992E-2</v>
      </c>
      <c r="CI29">
        <v>-8</v>
      </c>
      <c r="CQ29" t="s">
        <v>59</v>
      </c>
      <c r="CR29">
        <v>8</v>
      </c>
      <c r="CS29">
        <f>CF29 + (BX34-CB34) + (CB31-CF31)</f>
        <v>-0.13699999999999996</v>
      </c>
      <c r="DB29">
        <v>1958</v>
      </c>
      <c r="DI29">
        <v>1958</v>
      </c>
      <c r="DP29">
        <v>1958</v>
      </c>
      <c r="DX29">
        <v>1958</v>
      </c>
      <c r="EF29">
        <v>1958</v>
      </c>
      <c r="EO29">
        <v>1958</v>
      </c>
      <c r="EU29">
        <v>1958</v>
      </c>
      <c r="FA29">
        <v>1958</v>
      </c>
      <c r="FG29">
        <v>1958</v>
      </c>
      <c r="FN29">
        <v>1958</v>
      </c>
      <c r="FT29">
        <v>1958</v>
      </c>
      <c r="FZ29">
        <v>1958</v>
      </c>
      <c r="GF29">
        <v>1958</v>
      </c>
      <c r="GM29">
        <v>1958</v>
      </c>
      <c r="GS29">
        <v>1958</v>
      </c>
      <c r="GY29">
        <v>1958</v>
      </c>
      <c r="HE29">
        <v>1958</v>
      </c>
      <c r="HL29">
        <v>1958</v>
      </c>
      <c r="HR29">
        <v>1958</v>
      </c>
      <c r="HX29">
        <v>1958</v>
      </c>
      <c r="ID29">
        <v>1958</v>
      </c>
      <c r="IK29">
        <v>1958</v>
      </c>
      <c r="IQ29">
        <v>1958</v>
      </c>
      <c r="IW29">
        <v>1958</v>
      </c>
      <c r="JC29">
        <v>1958</v>
      </c>
      <c r="JJ29">
        <v>1958</v>
      </c>
      <c r="JP29">
        <v>1958</v>
      </c>
      <c r="JV29">
        <v>1958</v>
      </c>
      <c r="KB29">
        <v>1958</v>
      </c>
    </row>
    <row r="30" spans="2:290">
      <c r="B30">
        <v>1991</v>
      </c>
      <c r="C30">
        <v>1.5880000000000001</v>
      </c>
      <c r="D30">
        <v>0.17399999999999999</v>
      </c>
      <c r="I30">
        <v>1991</v>
      </c>
      <c r="P30">
        <v>1991</v>
      </c>
      <c r="W30">
        <v>1991</v>
      </c>
      <c r="AD30">
        <v>1991</v>
      </c>
      <c r="AK30">
        <v>1991</v>
      </c>
      <c r="AR30">
        <v>1991</v>
      </c>
      <c r="BB30">
        <v>6</v>
      </c>
      <c r="BC30">
        <f t="shared" si="8"/>
        <v>-0.10840000000000001</v>
      </c>
      <c r="BF30">
        <v>2</v>
      </c>
      <c r="BG30">
        <f t="shared" si="7"/>
        <v>-9.06E-2</v>
      </c>
      <c r="BI30" t="s">
        <v>59</v>
      </c>
      <c r="BJ30">
        <v>-4</v>
      </c>
      <c r="BK30">
        <f t="shared" si="9"/>
        <v>-0.14580000000000001</v>
      </c>
      <c r="BN30">
        <v>-9</v>
      </c>
      <c r="BW30">
        <v>6</v>
      </c>
      <c r="BX30">
        <f>(D39+D61+D82+D103+D125)/5 - (6*0.0028)</f>
        <v>-0.12520000000000001</v>
      </c>
      <c r="CA30">
        <v>2</v>
      </c>
      <c r="CB30">
        <f>(D40+D61+D82+D101+D125)/5 - (2*0.0028)</f>
        <v>-9.6199999999999994E-2</v>
      </c>
      <c r="CD30" t="s">
        <v>59</v>
      </c>
      <c r="CE30">
        <v>-4</v>
      </c>
      <c r="CF30">
        <f>(D40+D60+D82+D102+D123)/5 - (-4*0.0028)</f>
        <v>-0.13460000000000003</v>
      </c>
      <c r="CI30">
        <v>-9</v>
      </c>
      <c r="CQ30" t="s">
        <v>59</v>
      </c>
      <c r="CR30">
        <v>7</v>
      </c>
      <c r="CS30">
        <f>CF30 + (BX34-CB34) + (CB31-CF31)</f>
        <v>-0.1774</v>
      </c>
      <c r="DB30">
        <v>1957</v>
      </c>
      <c r="DI30">
        <v>1957</v>
      </c>
      <c r="DP30">
        <v>1957</v>
      </c>
      <c r="DX30">
        <v>1957</v>
      </c>
      <c r="EF30">
        <v>1957</v>
      </c>
      <c r="EO30">
        <v>1957</v>
      </c>
      <c r="EU30">
        <v>1957</v>
      </c>
      <c r="FA30">
        <v>1957</v>
      </c>
      <c r="FG30">
        <v>1957</v>
      </c>
      <c r="FN30">
        <v>1957</v>
      </c>
      <c r="FT30">
        <v>1957</v>
      </c>
      <c r="FZ30">
        <v>1957</v>
      </c>
      <c r="GF30">
        <v>1957</v>
      </c>
      <c r="GM30">
        <v>1957</v>
      </c>
      <c r="GS30">
        <v>1957</v>
      </c>
      <c r="GY30">
        <v>1957</v>
      </c>
      <c r="HE30">
        <v>1957</v>
      </c>
      <c r="HL30">
        <v>1957</v>
      </c>
      <c r="HR30">
        <v>1957</v>
      </c>
      <c r="HX30">
        <v>1957</v>
      </c>
      <c r="ID30">
        <v>1957</v>
      </c>
      <c r="IK30">
        <v>1957</v>
      </c>
      <c r="IQ30">
        <v>1957</v>
      </c>
      <c r="IW30">
        <v>1957</v>
      </c>
      <c r="JC30">
        <v>1957</v>
      </c>
      <c r="JJ30">
        <v>1957</v>
      </c>
      <c r="JP30">
        <v>1957</v>
      </c>
      <c r="JV30">
        <v>1957</v>
      </c>
      <c r="KB30">
        <v>1957</v>
      </c>
    </row>
    <row r="31" spans="2:290">
      <c r="B31">
        <v>1990</v>
      </c>
      <c r="C31">
        <v>1.6839999999999999</v>
      </c>
      <c r="D31">
        <v>0.19800000000000001</v>
      </c>
      <c r="I31">
        <v>1990</v>
      </c>
      <c r="P31">
        <v>1990</v>
      </c>
      <c r="W31">
        <v>1990</v>
      </c>
      <c r="AD31">
        <v>1990</v>
      </c>
      <c r="AK31">
        <v>1990</v>
      </c>
      <c r="AR31">
        <v>1990</v>
      </c>
      <c r="BB31">
        <v>5</v>
      </c>
      <c r="BC31">
        <f t="shared" si="8"/>
        <v>-0.1532</v>
      </c>
      <c r="BE31" t="s">
        <v>59</v>
      </c>
      <c r="BF31">
        <v>1</v>
      </c>
      <c r="BG31">
        <f t="shared" si="7"/>
        <v>-0.1298</v>
      </c>
      <c r="BJ31">
        <v>-5</v>
      </c>
      <c r="BK31">
        <f t="shared" si="9"/>
        <v>-0.11139999999999999</v>
      </c>
      <c r="BN31">
        <v>-10</v>
      </c>
      <c r="BW31">
        <v>5</v>
      </c>
      <c r="BX31">
        <f>(D40+D62+D83+D104+D126)/5 - (5*0.0028)</f>
        <v>-0.16720000000000002</v>
      </c>
      <c r="BZ31" t="s">
        <v>59</v>
      </c>
      <c r="CA31">
        <v>1</v>
      </c>
      <c r="CB31">
        <f>(D41+D62+D83+D102+D126)/5 - (1*0.0028)</f>
        <v>-0.1326</v>
      </c>
      <c r="CE31">
        <v>-5</v>
      </c>
      <c r="CF31">
        <f>(D41+D61+D83+D103+D124)/5 - (-5*0.0028)</f>
        <v>-9.7399999999999987E-2</v>
      </c>
      <c r="CI31">
        <v>-10</v>
      </c>
      <c r="CQ31" t="s">
        <v>59</v>
      </c>
      <c r="CR31">
        <v>6</v>
      </c>
      <c r="CS31">
        <f>CB31 + (BX34-CB34)</f>
        <v>-0.14019999999999996</v>
      </c>
      <c r="DB31">
        <v>1956</v>
      </c>
      <c r="DI31">
        <v>1956</v>
      </c>
      <c r="DP31">
        <v>1956</v>
      </c>
      <c r="DX31">
        <v>1956</v>
      </c>
      <c r="EF31">
        <v>1956</v>
      </c>
      <c r="EO31">
        <v>1956</v>
      </c>
      <c r="EU31">
        <v>1956</v>
      </c>
      <c r="FA31">
        <v>1956</v>
      </c>
      <c r="FG31">
        <v>1956</v>
      </c>
      <c r="FN31">
        <v>1956</v>
      </c>
      <c r="FT31">
        <v>1956</v>
      </c>
      <c r="FZ31">
        <v>1956</v>
      </c>
      <c r="GF31">
        <v>1956</v>
      </c>
      <c r="GM31">
        <v>1956</v>
      </c>
      <c r="GS31">
        <v>1956</v>
      </c>
      <c r="GY31">
        <v>1956</v>
      </c>
      <c r="HE31">
        <v>1956</v>
      </c>
      <c r="HL31">
        <v>1956</v>
      </c>
      <c r="HR31">
        <v>1956</v>
      </c>
      <c r="HX31">
        <v>1956</v>
      </c>
      <c r="ID31">
        <v>1956</v>
      </c>
      <c r="IK31">
        <v>1956</v>
      </c>
      <c r="IQ31">
        <v>1956</v>
      </c>
      <c r="IW31">
        <v>1956</v>
      </c>
      <c r="JC31">
        <v>1956</v>
      </c>
      <c r="JJ31">
        <v>1956</v>
      </c>
      <c r="JP31">
        <v>1956</v>
      </c>
      <c r="JV31">
        <v>1956</v>
      </c>
      <c r="KB31">
        <v>1956</v>
      </c>
    </row>
    <row r="32" spans="2:290">
      <c r="B32">
        <v>1989</v>
      </c>
      <c r="C32">
        <v>1.736</v>
      </c>
      <c r="D32">
        <v>6.9000000000000006E-2</v>
      </c>
      <c r="I32">
        <v>1989</v>
      </c>
      <c r="J32">
        <f>C32</f>
        <v>1.736</v>
      </c>
      <c r="K32">
        <f>D32</f>
        <v>6.9000000000000006E-2</v>
      </c>
      <c r="P32">
        <v>1989</v>
      </c>
      <c r="W32">
        <v>1989</v>
      </c>
      <c r="X32">
        <f>C32</f>
        <v>1.736</v>
      </c>
      <c r="Y32">
        <f>D32</f>
        <v>6.9000000000000006E-2</v>
      </c>
      <c r="AD32">
        <v>1989</v>
      </c>
      <c r="AK32">
        <v>1989</v>
      </c>
      <c r="AR32">
        <v>1989</v>
      </c>
      <c r="BB32">
        <v>4</v>
      </c>
      <c r="BC32">
        <f t="shared" si="8"/>
        <v>-0.13820000000000002</v>
      </c>
      <c r="BE32" t="s">
        <v>59</v>
      </c>
      <c r="BF32">
        <v>0</v>
      </c>
      <c r="BG32">
        <f>(D42+D63+D84+D103+D127)/5</f>
        <v>-0.12559999999999999</v>
      </c>
      <c r="BJ32">
        <v>-6</v>
      </c>
      <c r="BK32">
        <f t="shared" si="9"/>
        <v>-8.9799999999999991E-2</v>
      </c>
      <c r="BN32">
        <v>-11</v>
      </c>
      <c r="BW32">
        <v>4</v>
      </c>
      <c r="BX32">
        <f>(D41+D63+D84+D105+D127)/5 - (4*0.0028)</f>
        <v>-0.14940000000000001</v>
      </c>
      <c r="BZ32" t="s">
        <v>59</v>
      </c>
      <c r="CA32">
        <v>0</v>
      </c>
      <c r="CB32">
        <f>(D42+D63+D84+D103+D127)/5 - (0*0.0028)</f>
        <v>-0.12559999999999999</v>
      </c>
      <c r="CE32">
        <v>-6</v>
      </c>
      <c r="CF32">
        <f>(D42+D62+D84+D104+D125)/5 - (-6*0.0028)</f>
        <v>-7.2999999999999995E-2</v>
      </c>
      <c r="CI32">
        <v>-11</v>
      </c>
      <c r="CQ32" t="s">
        <v>59</v>
      </c>
      <c r="CR32">
        <v>5</v>
      </c>
      <c r="CS32">
        <f>CB32 + (BX34-CB34)</f>
        <v>-0.13319999999999996</v>
      </c>
      <c r="DB32">
        <v>1955</v>
      </c>
      <c r="DI32">
        <v>1955</v>
      </c>
      <c r="DP32">
        <v>1955</v>
      </c>
      <c r="DX32">
        <v>1955</v>
      </c>
      <c r="EF32">
        <v>1955</v>
      </c>
      <c r="EO32">
        <v>1955</v>
      </c>
      <c r="EU32">
        <v>1955</v>
      </c>
      <c r="FA32">
        <v>1955</v>
      </c>
      <c r="FG32">
        <v>1955</v>
      </c>
      <c r="FN32">
        <v>1955</v>
      </c>
      <c r="FT32">
        <v>1955</v>
      </c>
      <c r="FZ32">
        <v>1955</v>
      </c>
      <c r="GF32">
        <v>1955</v>
      </c>
      <c r="GM32">
        <v>1955</v>
      </c>
      <c r="GS32">
        <v>1955</v>
      </c>
      <c r="GY32">
        <v>1955</v>
      </c>
      <c r="HE32">
        <v>1955</v>
      </c>
      <c r="HL32">
        <v>1955</v>
      </c>
      <c r="HR32">
        <v>1955</v>
      </c>
      <c r="HX32">
        <v>1955</v>
      </c>
      <c r="ID32">
        <v>1955</v>
      </c>
      <c r="IK32">
        <v>1955</v>
      </c>
      <c r="IQ32">
        <v>1955</v>
      </c>
      <c r="IW32">
        <v>1955</v>
      </c>
      <c r="JC32">
        <v>1955</v>
      </c>
      <c r="JJ32">
        <v>1955</v>
      </c>
      <c r="JP32">
        <v>1955</v>
      </c>
      <c r="JV32">
        <v>1955</v>
      </c>
      <c r="KB32">
        <v>1955</v>
      </c>
    </row>
    <row r="33" spans="2:290">
      <c r="B33">
        <v>1988</v>
      </c>
      <c r="C33">
        <v>1.284</v>
      </c>
      <c r="D33">
        <v>0.108</v>
      </c>
      <c r="I33">
        <v>1988</v>
      </c>
      <c r="P33">
        <v>1988</v>
      </c>
      <c r="W33">
        <v>1988</v>
      </c>
      <c r="AD33">
        <v>1988</v>
      </c>
      <c r="AK33">
        <v>1988</v>
      </c>
      <c r="AR33">
        <v>1988</v>
      </c>
      <c r="BB33">
        <v>3</v>
      </c>
      <c r="BC33">
        <f t="shared" si="8"/>
        <v>-0.125</v>
      </c>
      <c r="BE33" t="s">
        <v>59</v>
      </c>
      <c r="BF33">
        <v>-1</v>
      </c>
      <c r="BG33">
        <f t="shared" ref="BG33:BG45" si="10">(D43+D64+D85+D104+D128)/5</f>
        <v>-0.19519999999999998</v>
      </c>
      <c r="BJ33">
        <v>-7</v>
      </c>
      <c r="BK33">
        <f t="shared" si="9"/>
        <v>-0.17240000000000003</v>
      </c>
      <c r="BN33">
        <v>-12</v>
      </c>
      <c r="BW33">
        <v>3</v>
      </c>
      <c r="BX33">
        <f>(D42+D64+D85+D106+D128)/5 - (3*0.0028)</f>
        <v>-0.13339999999999999</v>
      </c>
      <c r="BZ33" t="s">
        <v>59</v>
      </c>
      <c r="CA33">
        <v>-1</v>
      </c>
      <c r="CB33">
        <f>(D43+D64+D85+D104+D128)/5 - (-1*0.0028)</f>
        <v>-0.19239999999999999</v>
      </c>
      <c r="CE33">
        <v>-7</v>
      </c>
      <c r="CF33">
        <f>(D43+D63+D85+D105+D126)/5 - (-7*0.0028)</f>
        <v>-0.15280000000000002</v>
      </c>
      <c r="CI33">
        <v>-12</v>
      </c>
      <c r="CQ33" t="s">
        <v>59</v>
      </c>
      <c r="CR33">
        <v>4</v>
      </c>
      <c r="CS33">
        <f>CB33 + (BX34-CB34)</f>
        <v>-0.19999999999999996</v>
      </c>
      <c r="DB33">
        <v>1954</v>
      </c>
      <c r="DC33">
        <f>C67</f>
        <v>0.98199999999999998</v>
      </c>
      <c r="DD33">
        <f>D67</f>
        <v>-9.7000000000000003E-2</v>
      </c>
      <c r="DI33">
        <v>1954</v>
      </c>
      <c r="DJ33">
        <f>C67</f>
        <v>0.98199999999999998</v>
      </c>
      <c r="DK33">
        <f>D67</f>
        <v>-9.7000000000000003E-2</v>
      </c>
      <c r="DP33">
        <v>1954</v>
      </c>
      <c r="DX33">
        <v>1954</v>
      </c>
      <c r="DY33">
        <f>(C67*1.2) - 1.2344</f>
        <v>-5.600000000000005E-2</v>
      </c>
      <c r="DZ33">
        <f>D67</f>
        <v>-9.7000000000000003E-2</v>
      </c>
      <c r="EF33">
        <v>1954</v>
      </c>
      <c r="EG33">
        <f>(C67*1.2) - 1.2344</f>
        <v>-5.600000000000005E-2</v>
      </c>
      <c r="EH33">
        <f>D67</f>
        <v>-9.7000000000000003E-2</v>
      </c>
      <c r="EO33">
        <v>1954</v>
      </c>
      <c r="EP33">
        <f>C67</f>
        <v>0.98199999999999998</v>
      </c>
      <c r="EQ33">
        <f>D67</f>
        <v>-9.7000000000000003E-2</v>
      </c>
      <c r="EU33">
        <v>1954</v>
      </c>
      <c r="EV33">
        <f>C67</f>
        <v>0.98199999999999998</v>
      </c>
      <c r="EW33">
        <f>D67</f>
        <v>-9.7000000000000003E-2</v>
      </c>
      <c r="FA33">
        <v>1954</v>
      </c>
      <c r="FG33">
        <v>1954</v>
      </c>
      <c r="FH33">
        <f>C67</f>
        <v>0.98199999999999998</v>
      </c>
      <c r="FI33">
        <f>D67</f>
        <v>-9.7000000000000003E-2</v>
      </c>
      <c r="FN33">
        <v>1954</v>
      </c>
      <c r="FO33">
        <f>(C66+C67+C68)/3</f>
        <v>1.0396666666666667</v>
      </c>
      <c r="FP33">
        <f>(D66+D67+D68)/3</f>
        <v>-5.6333333333333339E-2</v>
      </c>
      <c r="FT33">
        <v>1954</v>
      </c>
      <c r="FU33">
        <f>(C66+C67+C68)/3</f>
        <v>1.0396666666666667</v>
      </c>
      <c r="FV33">
        <f>(D66+D67+D68)/3</f>
        <v>-5.6333333333333339E-2</v>
      </c>
      <c r="FZ33">
        <v>1954</v>
      </c>
      <c r="GF33">
        <v>1954</v>
      </c>
      <c r="GG33">
        <f>(C66+C67+C68)/3</f>
        <v>1.0396666666666667</v>
      </c>
      <c r="GH33">
        <f>(D66+D67+D68)/3</f>
        <v>-5.6333333333333339E-2</v>
      </c>
      <c r="GM33">
        <v>1954</v>
      </c>
      <c r="GN33">
        <f>(C65+C66+C67+C68+C69)/5</f>
        <v>1.1454</v>
      </c>
      <c r="GO33">
        <f>(D65+D66+D67+D68+D69)/5</f>
        <v>-4.9000000000000016E-2</v>
      </c>
      <c r="GS33">
        <v>1954</v>
      </c>
      <c r="GT33">
        <f>(C65+C66+C67+C68+C69)/5</f>
        <v>1.1454</v>
      </c>
      <c r="GU33">
        <f>(D65+D66+D67+D68+D69)/5</f>
        <v>-4.9000000000000016E-2</v>
      </c>
      <c r="GY33">
        <v>1954</v>
      </c>
      <c r="HE33">
        <v>1954</v>
      </c>
      <c r="HF33">
        <f>(C65+C66+C67+C68+C69)/5</f>
        <v>1.1454</v>
      </c>
      <c r="HG33">
        <f>(D65+D66+D67+D68+D69)/5</f>
        <v>-4.9000000000000016E-2</v>
      </c>
      <c r="HL33">
        <v>1954</v>
      </c>
      <c r="HM33">
        <f>(C64+C65+C66+C67+C68+C69+C70)/7</f>
        <v>1.288285714285714</v>
      </c>
      <c r="HN33">
        <f>(D64+D65+D66+D67+D68+D69+D70)/7</f>
        <v>-2.7142857142857146E-2</v>
      </c>
      <c r="HR33">
        <v>1954</v>
      </c>
      <c r="HS33">
        <f>(C64+C65+C66+C67+C68+C69+C70)/7</f>
        <v>1.288285714285714</v>
      </c>
      <c r="HT33">
        <f>(D64+D65+D66+D67+D68+D69+D70)/7</f>
        <v>-2.7142857142857146E-2</v>
      </c>
      <c r="HX33">
        <v>1954</v>
      </c>
      <c r="ID33">
        <v>1954</v>
      </c>
      <c r="IE33">
        <f>(C64+C65+C66+C67+C68+C69+C70)/7</f>
        <v>1.288285714285714</v>
      </c>
      <c r="IF33">
        <f>(D64+D65+D66+D67+D68+D69+D70)/7</f>
        <v>-2.7142857142857146E-2</v>
      </c>
      <c r="IK33">
        <v>1954</v>
      </c>
      <c r="IL33">
        <f>(C63+C64+C65+C66+C67+C68+C69+C70+C71)/9</f>
        <v>1.4441111111111111</v>
      </c>
      <c r="IM33">
        <f>(D63+D64+D65+D66+D67+D68+D69+D70+D71)/9</f>
        <v>-2.1000000000000005E-2</v>
      </c>
      <c r="IQ33">
        <v>1954</v>
      </c>
      <c r="IR33">
        <f>(C63+C64+C65+C66+C67+C68+C69+C70+C71)/9</f>
        <v>1.4441111111111111</v>
      </c>
      <c r="IS33">
        <f>(D63+D64+D65+D66+D67+D68+D69+D70+D71)/9</f>
        <v>-2.1000000000000005E-2</v>
      </c>
      <c r="IW33">
        <v>1954</v>
      </c>
      <c r="JC33">
        <v>1954</v>
      </c>
      <c r="JD33">
        <f>(C63+C64+C65+C66+C67+C68+C69+C70+C71)/9</f>
        <v>1.4441111111111111</v>
      </c>
      <c r="JE33">
        <f>(D63+D64+D65+D66+D67+D68+D69+D70+D71)/9</f>
        <v>-2.1000000000000005E-2</v>
      </c>
      <c r="JJ33">
        <v>1954</v>
      </c>
      <c r="JK33">
        <f>(C62+C63+C64+C65+C66+C67+C68+C69+C70+C71+C72)/11</f>
        <v>1.5259999999999998</v>
      </c>
      <c r="JL33">
        <f>(D62+D63+D64+D65+D66+D67+D68+D69+D70+D71+D72)/11</f>
        <v>-1.8272727272727274E-2</v>
      </c>
      <c r="JP33">
        <v>1954</v>
      </c>
      <c r="JQ33">
        <f>(C62+C63+C64+C65+C66+C67+C68+C69+C70+C71+C72)/11</f>
        <v>1.5259999999999998</v>
      </c>
      <c r="JR33">
        <f>(D62+D63+D64+D65+D66+D67+D68+D69+D70+D71+D72)/11</f>
        <v>-1.8272727272727274E-2</v>
      </c>
      <c r="JV33">
        <v>1954</v>
      </c>
      <c r="KB33">
        <v>1954</v>
      </c>
      <c r="KC33">
        <f>(C62+C63+C64+C65+C66+C67+C68+C69+C70+C71+C72)/11</f>
        <v>1.5259999999999998</v>
      </c>
      <c r="KD33">
        <f>(D62+D63+D64+D65+D66+D67+D68+D69+D70+D71+D72)/11</f>
        <v>-1.8272727272727274E-2</v>
      </c>
    </row>
    <row r="34" spans="2:290">
      <c r="B34">
        <v>1987</v>
      </c>
      <c r="C34">
        <v>0.96799999999999997</v>
      </c>
      <c r="D34">
        <v>0.14499999999999999</v>
      </c>
      <c r="I34">
        <v>1987</v>
      </c>
      <c r="P34">
        <v>1987</v>
      </c>
      <c r="W34">
        <v>1987</v>
      </c>
      <c r="AD34">
        <v>1987</v>
      </c>
      <c r="AK34">
        <v>1987</v>
      </c>
      <c r="AR34">
        <v>1987</v>
      </c>
      <c r="BA34" t="s">
        <v>59</v>
      </c>
      <c r="BB34">
        <v>2</v>
      </c>
      <c r="BC34">
        <f t="shared" si="8"/>
        <v>-0.22679999999999997</v>
      </c>
      <c r="BF34">
        <v>-2</v>
      </c>
      <c r="BG34">
        <f t="shared" si="10"/>
        <v>-0.23039999999999999</v>
      </c>
      <c r="BJ34">
        <v>-8</v>
      </c>
      <c r="BK34">
        <f t="shared" si="9"/>
        <v>-0.14760000000000001</v>
      </c>
      <c r="BN34">
        <v>-13</v>
      </c>
      <c r="BV34" t="s">
        <v>59</v>
      </c>
      <c r="BW34">
        <v>2</v>
      </c>
      <c r="BX34">
        <f>(D43+D65+D86+D107+D129)/5 - (2*0.0028)</f>
        <v>-0.23239999999999997</v>
      </c>
      <c r="CA34">
        <v>-2</v>
      </c>
      <c r="CB34">
        <f>(D44+D65+D86+D105+D129)/5 - (-2*0.0028)</f>
        <v>-0.2248</v>
      </c>
      <c r="CE34">
        <v>-8</v>
      </c>
      <c r="CF34">
        <f>(D44+D64+D86+D106+D127)/5 - (-8*0.0028)</f>
        <v>-0.12520000000000001</v>
      </c>
      <c r="CI34">
        <v>-13</v>
      </c>
      <c r="CQ34" t="s">
        <v>59</v>
      </c>
      <c r="CR34">
        <v>3</v>
      </c>
      <c r="CS34">
        <f>BX34</f>
        <v>-0.23239999999999997</v>
      </c>
      <c r="DB34">
        <v>1953</v>
      </c>
      <c r="DI34">
        <v>1953</v>
      </c>
      <c r="DP34">
        <v>1953</v>
      </c>
      <c r="DX34">
        <v>1953</v>
      </c>
      <c r="EF34">
        <v>1953</v>
      </c>
      <c r="EO34">
        <v>1953</v>
      </c>
      <c r="EU34">
        <v>1953</v>
      </c>
      <c r="FA34">
        <v>1953</v>
      </c>
      <c r="FG34">
        <v>1953</v>
      </c>
      <c r="FN34">
        <v>1953</v>
      </c>
      <c r="FT34">
        <v>1953</v>
      </c>
      <c r="FZ34">
        <v>1953</v>
      </c>
      <c r="GF34">
        <v>1953</v>
      </c>
      <c r="GM34">
        <v>1953</v>
      </c>
      <c r="GS34">
        <v>1953</v>
      </c>
      <c r="GY34">
        <v>1953</v>
      </c>
      <c r="HE34">
        <v>1953</v>
      </c>
      <c r="HL34">
        <v>1953</v>
      </c>
      <c r="HR34">
        <v>1953</v>
      </c>
      <c r="HX34">
        <v>1953</v>
      </c>
      <c r="ID34">
        <v>1953</v>
      </c>
      <c r="IK34">
        <v>1953</v>
      </c>
      <c r="IQ34">
        <v>1953</v>
      </c>
      <c r="IW34">
        <v>1953</v>
      </c>
      <c r="JC34">
        <v>1953</v>
      </c>
      <c r="JJ34">
        <v>1953</v>
      </c>
      <c r="JP34">
        <v>1953</v>
      </c>
      <c r="JV34">
        <v>1953</v>
      </c>
      <c r="KB34">
        <v>1953</v>
      </c>
    </row>
    <row r="35" spans="2:290">
      <c r="B35">
        <v>1986</v>
      </c>
      <c r="C35">
        <v>0.88800000000000001</v>
      </c>
      <c r="D35">
        <v>-1.2999999999999999E-2</v>
      </c>
      <c r="I35">
        <v>1986</v>
      </c>
      <c r="P35">
        <v>1986</v>
      </c>
      <c r="W35">
        <v>1986</v>
      </c>
      <c r="AD35">
        <v>1986</v>
      </c>
      <c r="AK35">
        <v>1986</v>
      </c>
      <c r="AR35">
        <v>1986</v>
      </c>
      <c r="BA35" t="s">
        <v>59</v>
      </c>
      <c r="BB35">
        <v>1</v>
      </c>
      <c r="BC35">
        <f t="shared" si="8"/>
        <v>-0.21739999999999998</v>
      </c>
      <c r="BF35">
        <v>-3</v>
      </c>
      <c r="BG35">
        <f t="shared" si="10"/>
        <v>-0.19839999999999999</v>
      </c>
      <c r="BJ35">
        <v>-9</v>
      </c>
      <c r="BK35">
        <f t="shared" si="9"/>
        <v>-0.24900000000000003</v>
      </c>
      <c r="BV35" t="s">
        <v>59</v>
      </c>
      <c r="BW35">
        <v>1</v>
      </c>
      <c r="BX35">
        <f>(D44+D66+D87+D108+D130)/5 - (1*0.0028)</f>
        <v>-0.22019999999999998</v>
      </c>
      <c r="CA35">
        <v>-3</v>
      </c>
      <c r="CB35">
        <f>(D45+D66+D87+D106+D130)/5 - (-3*0.0028)</f>
        <v>-0.19</v>
      </c>
      <c r="CE35">
        <v>-9</v>
      </c>
      <c r="CF35">
        <f>(D45+D65+D87+D107+D128)/5 - (-9*0.0028)</f>
        <v>-0.22380000000000003</v>
      </c>
      <c r="CQ35" t="s">
        <v>59</v>
      </c>
      <c r="CR35">
        <v>2</v>
      </c>
      <c r="CS35">
        <f t="shared" ref="CS35:CS36" si="11">BX35</f>
        <v>-0.22019999999999998</v>
      </c>
      <c r="DB35">
        <v>1952</v>
      </c>
      <c r="DI35">
        <v>1952</v>
      </c>
      <c r="DP35">
        <v>1952</v>
      </c>
      <c r="DX35">
        <v>1952</v>
      </c>
      <c r="EF35">
        <v>1952</v>
      </c>
      <c r="EO35">
        <v>1952</v>
      </c>
      <c r="EU35">
        <v>1952</v>
      </c>
      <c r="FA35">
        <v>1952</v>
      </c>
      <c r="FG35">
        <v>1952</v>
      </c>
      <c r="FN35">
        <v>1952</v>
      </c>
      <c r="FT35">
        <v>1952</v>
      </c>
      <c r="FZ35">
        <v>1952</v>
      </c>
      <c r="GF35">
        <v>1952</v>
      </c>
      <c r="GM35">
        <v>1952</v>
      </c>
      <c r="GS35">
        <v>1952</v>
      </c>
      <c r="GY35">
        <v>1952</v>
      </c>
      <c r="HE35">
        <v>1952</v>
      </c>
      <c r="HL35">
        <v>1952</v>
      </c>
      <c r="HR35">
        <v>1952</v>
      </c>
      <c r="HX35">
        <v>1952</v>
      </c>
      <c r="ID35">
        <v>1952</v>
      </c>
      <c r="IK35">
        <v>1952</v>
      </c>
      <c r="IQ35">
        <v>1952</v>
      </c>
      <c r="IW35">
        <v>1952</v>
      </c>
      <c r="JC35">
        <v>1952</v>
      </c>
      <c r="JJ35">
        <v>1952</v>
      </c>
      <c r="JP35">
        <v>1952</v>
      </c>
      <c r="JV35">
        <v>1952</v>
      </c>
      <c r="KB35">
        <v>1952</v>
      </c>
    </row>
    <row r="36" spans="2:290">
      <c r="B36">
        <v>1985</v>
      </c>
      <c r="C36">
        <v>0.83599999999999997</v>
      </c>
      <c r="D36">
        <v>-0.04</v>
      </c>
      <c r="I36">
        <v>1985</v>
      </c>
      <c r="P36">
        <v>1985</v>
      </c>
      <c r="W36">
        <v>1985</v>
      </c>
      <c r="AD36">
        <v>1985</v>
      </c>
      <c r="AE36">
        <f>C36</f>
        <v>0.83599999999999997</v>
      </c>
      <c r="AF36">
        <f>D36</f>
        <v>-0.04</v>
      </c>
      <c r="AK36">
        <v>1985</v>
      </c>
      <c r="AR36">
        <v>1985</v>
      </c>
      <c r="AS36">
        <f>C36</f>
        <v>0.83599999999999997</v>
      </c>
      <c r="AT36">
        <f>D36</f>
        <v>-0.04</v>
      </c>
      <c r="BA36" t="s">
        <v>59</v>
      </c>
      <c r="BB36">
        <v>0</v>
      </c>
      <c r="BC36">
        <f>(D45+D67+D88+D109+D131)/5</f>
        <v>-0.27560000000000001</v>
      </c>
      <c r="BF36">
        <v>-4</v>
      </c>
      <c r="BG36">
        <f t="shared" si="10"/>
        <v>-0.25280000000000002</v>
      </c>
      <c r="BJ36">
        <v>-10</v>
      </c>
      <c r="BK36">
        <f t="shared" si="9"/>
        <v>-0.29379999999999995</v>
      </c>
      <c r="BV36" t="s">
        <v>59</v>
      </c>
      <c r="BW36">
        <v>0</v>
      </c>
      <c r="BX36">
        <f>(D45+D67+D88+D109+D131)/5 - (0*0.0028)</f>
        <v>-0.27560000000000001</v>
      </c>
      <c r="CA36">
        <v>-4</v>
      </c>
      <c r="CB36">
        <f>(D46+D67+D88+D107+D131)/5 - (-4*0.0028)</f>
        <v>-0.24160000000000004</v>
      </c>
      <c r="CE36">
        <v>-10</v>
      </c>
      <c r="CF36">
        <f>(D46+D66+D88+D108+D129)/5 - (-10*0.0028)</f>
        <v>-0.26579999999999993</v>
      </c>
      <c r="CQ36" t="s">
        <v>59</v>
      </c>
      <c r="CR36">
        <v>1</v>
      </c>
      <c r="CS36">
        <f t="shared" si="11"/>
        <v>-0.27560000000000001</v>
      </c>
      <c r="DB36">
        <v>1951</v>
      </c>
      <c r="DI36">
        <v>1951</v>
      </c>
      <c r="DP36">
        <v>1951</v>
      </c>
      <c r="DX36">
        <v>1951</v>
      </c>
      <c r="EF36">
        <v>1951</v>
      </c>
      <c r="EO36">
        <v>1951</v>
      </c>
      <c r="EU36">
        <v>1951</v>
      </c>
      <c r="FA36">
        <v>1951</v>
      </c>
      <c r="FG36">
        <v>1951</v>
      </c>
      <c r="FN36">
        <v>1951</v>
      </c>
      <c r="FT36">
        <v>1951</v>
      </c>
      <c r="FZ36">
        <v>1951</v>
      </c>
      <c r="GF36">
        <v>1951</v>
      </c>
      <c r="GM36">
        <v>1951</v>
      </c>
      <c r="GS36">
        <v>1951</v>
      </c>
      <c r="GY36">
        <v>1951</v>
      </c>
      <c r="HE36">
        <v>1951</v>
      </c>
      <c r="HL36">
        <v>1951</v>
      </c>
      <c r="HR36">
        <v>1951</v>
      </c>
      <c r="HX36">
        <v>1951</v>
      </c>
      <c r="ID36">
        <v>1951</v>
      </c>
      <c r="IK36">
        <v>1951</v>
      </c>
      <c r="IQ36">
        <v>1951</v>
      </c>
      <c r="IW36">
        <v>1951</v>
      </c>
      <c r="JC36">
        <v>1951</v>
      </c>
      <c r="JJ36">
        <v>1951</v>
      </c>
      <c r="JP36">
        <v>1951</v>
      </c>
      <c r="JV36">
        <v>1951</v>
      </c>
      <c r="KB36">
        <v>1951</v>
      </c>
    </row>
    <row r="37" spans="2:290">
      <c r="B37">
        <v>1984</v>
      </c>
      <c r="C37">
        <v>0.97699999999999998</v>
      </c>
      <c r="D37">
        <v>-0.01</v>
      </c>
      <c r="I37">
        <v>1984</v>
      </c>
      <c r="P37">
        <v>1984</v>
      </c>
      <c r="W37">
        <v>1984</v>
      </c>
      <c r="AD37">
        <v>1984</v>
      </c>
      <c r="AK37">
        <v>1984</v>
      </c>
      <c r="AR37">
        <v>1984</v>
      </c>
      <c r="BB37">
        <v>-1</v>
      </c>
      <c r="BC37">
        <f>(D46+D68+D89+D110+D132)/5</f>
        <v>-0.1986</v>
      </c>
      <c r="BF37">
        <v>-5</v>
      </c>
      <c r="BG37">
        <f t="shared" si="10"/>
        <v>-0.17180000000000001</v>
      </c>
      <c r="BJ37">
        <v>-11</v>
      </c>
      <c r="BK37">
        <f t="shared" si="9"/>
        <v>-0.22700000000000001</v>
      </c>
      <c r="BW37">
        <v>-1</v>
      </c>
      <c r="BX37">
        <f>(D46+D68+D89+D110+D132)/5 - (-1*0.0028)</f>
        <v>-0.1958</v>
      </c>
      <c r="CA37">
        <v>-5</v>
      </c>
      <c r="CB37">
        <f>(D47+D68+D89+D108+D132)/5 - (-5*0.0028)</f>
        <v>-0.1578</v>
      </c>
      <c r="CE37">
        <v>-11</v>
      </c>
      <c r="CF37">
        <f>(D47+D67+D89+D109+D130)/5 - (-11*0.0028)</f>
        <v>-0.19620000000000001</v>
      </c>
      <c r="DB37">
        <v>1950</v>
      </c>
      <c r="DI37">
        <v>1950</v>
      </c>
      <c r="DP37">
        <v>1950</v>
      </c>
      <c r="DX37">
        <v>1950</v>
      </c>
      <c r="EF37">
        <v>1950</v>
      </c>
      <c r="EO37">
        <v>1950</v>
      </c>
      <c r="EU37">
        <v>1950</v>
      </c>
      <c r="FA37">
        <v>1950</v>
      </c>
      <c r="FG37">
        <v>1950</v>
      </c>
      <c r="FN37">
        <v>1950</v>
      </c>
      <c r="FT37">
        <v>1950</v>
      </c>
      <c r="FZ37">
        <v>1950</v>
      </c>
      <c r="GF37">
        <v>1950</v>
      </c>
      <c r="GM37">
        <v>1950</v>
      </c>
      <c r="GS37">
        <v>1950</v>
      </c>
      <c r="GY37">
        <v>1950</v>
      </c>
      <c r="HE37">
        <v>1950</v>
      </c>
      <c r="HL37">
        <v>1950</v>
      </c>
      <c r="HR37">
        <v>1950</v>
      </c>
      <c r="HX37">
        <v>1950</v>
      </c>
      <c r="ID37">
        <v>1950</v>
      </c>
      <c r="IK37">
        <v>1950</v>
      </c>
      <c r="IQ37">
        <v>1950</v>
      </c>
      <c r="IW37">
        <v>1950</v>
      </c>
      <c r="JC37">
        <v>1950</v>
      </c>
      <c r="JJ37">
        <v>1950</v>
      </c>
      <c r="JP37">
        <v>1950</v>
      </c>
      <c r="JV37">
        <v>1950</v>
      </c>
      <c r="KB37">
        <v>1950</v>
      </c>
    </row>
    <row r="38" spans="2:290">
      <c r="B38">
        <v>1983</v>
      </c>
      <c r="C38">
        <v>1.3919999999999999</v>
      </c>
      <c r="D38">
        <v>0.19900000000000001</v>
      </c>
      <c r="I38">
        <v>1983</v>
      </c>
      <c r="P38">
        <v>1983</v>
      </c>
      <c r="W38">
        <v>1983</v>
      </c>
      <c r="AD38">
        <v>1983</v>
      </c>
      <c r="AK38">
        <v>1983</v>
      </c>
      <c r="AR38">
        <v>1983</v>
      </c>
      <c r="BB38">
        <v>-2</v>
      </c>
      <c r="BC38">
        <f>(D47+D69+D90+D111+D133)/5</f>
        <v>-0.1946</v>
      </c>
      <c r="BF38">
        <v>-6</v>
      </c>
      <c r="BG38">
        <f t="shared" si="10"/>
        <v>-0.1336</v>
      </c>
      <c r="BJ38">
        <v>-12</v>
      </c>
      <c r="BK38">
        <f t="shared" si="9"/>
        <v>-0.19819999999999999</v>
      </c>
      <c r="BW38">
        <v>-2</v>
      </c>
      <c r="BX38">
        <f>(D47+D69+D90+D111+D133)/5 - (-2*0.0028)</f>
        <v>-0.189</v>
      </c>
      <c r="CA38">
        <v>-6</v>
      </c>
      <c r="CB38">
        <f>(D48+D69+D90+D109+D133)/5 - (-6*0.0028)</f>
        <v>-0.1168</v>
      </c>
      <c r="CE38">
        <v>-12</v>
      </c>
      <c r="CF38">
        <f>(D48+D68+D90+D110+D131)/5 - (-12*0.0028)</f>
        <v>-0.1646</v>
      </c>
      <c r="DB38">
        <v>1949</v>
      </c>
      <c r="DI38">
        <v>1949</v>
      </c>
      <c r="DP38">
        <v>1949</v>
      </c>
      <c r="DX38">
        <v>1949</v>
      </c>
      <c r="EF38">
        <v>1949</v>
      </c>
      <c r="EO38">
        <v>1949</v>
      </c>
      <c r="EU38">
        <v>1949</v>
      </c>
      <c r="FA38">
        <v>1949</v>
      </c>
      <c r="FG38">
        <v>1949</v>
      </c>
      <c r="FN38">
        <v>1949</v>
      </c>
      <c r="FT38">
        <v>1949</v>
      </c>
      <c r="FZ38">
        <v>1949</v>
      </c>
      <c r="GF38">
        <v>1949</v>
      </c>
      <c r="GM38">
        <v>1949</v>
      </c>
      <c r="GS38">
        <v>1949</v>
      </c>
      <c r="GY38">
        <v>1949</v>
      </c>
      <c r="HE38">
        <v>1949</v>
      </c>
      <c r="HL38">
        <v>1949</v>
      </c>
      <c r="HR38">
        <v>1949</v>
      </c>
      <c r="HX38">
        <v>1949</v>
      </c>
      <c r="ID38">
        <v>1949</v>
      </c>
      <c r="IK38">
        <v>1949</v>
      </c>
      <c r="IQ38">
        <v>1949</v>
      </c>
      <c r="IW38">
        <v>1949</v>
      </c>
      <c r="JC38">
        <v>1949</v>
      </c>
      <c r="JJ38">
        <v>1949</v>
      </c>
      <c r="JP38">
        <v>1949</v>
      </c>
      <c r="JV38">
        <v>1949</v>
      </c>
      <c r="KB38">
        <v>1949</v>
      </c>
    </row>
    <row r="39" spans="2:290">
      <c r="B39">
        <v>1982</v>
      </c>
      <c r="C39">
        <v>1.4219999999999999</v>
      </c>
      <c r="D39">
        <v>1.2999999999999999E-2</v>
      </c>
      <c r="I39">
        <v>1982</v>
      </c>
      <c r="P39">
        <v>1982</v>
      </c>
      <c r="W39">
        <v>1982</v>
      </c>
      <c r="AD39">
        <v>1982</v>
      </c>
      <c r="AK39">
        <v>1982</v>
      </c>
      <c r="AR39">
        <v>1982</v>
      </c>
      <c r="BB39">
        <v>-3</v>
      </c>
      <c r="BC39">
        <f>(D48+D70+D91+D112+D134)/5</f>
        <v>-0.21539999999999998</v>
      </c>
      <c r="BF39">
        <v>-7</v>
      </c>
      <c r="BG39">
        <f t="shared" si="10"/>
        <v>-0.221</v>
      </c>
      <c r="BJ39">
        <v>-13</v>
      </c>
      <c r="BK39">
        <f t="shared" si="9"/>
        <v>-0.15279999999999999</v>
      </c>
      <c r="BW39">
        <v>-3</v>
      </c>
      <c r="BX39">
        <f>(D48+D70+D91+D112+D134)/5 - (-3*0.0028)</f>
        <v>-0.20699999999999999</v>
      </c>
      <c r="CA39">
        <v>-7</v>
      </c>
      <c r="CB39">
        <f>(D49+D70+D91+D110+D134)/5 - (-7*0.0028)</f>
        <v>-0.2014</v>
      </c>
      <c r="CE39">
        <v>-13</v>
      </c>
      <c r="CF39">
        <f>(D49+D69+D91+D111+D132)/5 - (-13*0.0028)</f>
        <v>-0.11639999999999999</v>
      </c>
      <c r="DB39">
        <v>1948</v>
      </c>
      <c r="DI39">
        <v>1948</v>
      </c>
      <c r="DP39">
        <v>1948</v>
      </c>
      <c r="DX39">
        <v>1948</v>
      </c>
      <c r="EF39">
        <v>1948</v>
      </c>
      <c r="EO39">
        <v>1948</v>
      </c>
      <c r="EU39">
        <v>1948</v>
      </c>
      <c r="FA39">
        <v>1948</v>
      </c>
      <c r="FG39">
        <v>1948</v>
      </c>
      <c r="FN39">
        <v>1948</v>
      </c>
      <c r="FT39">
        <v>1948</v>
      </c>
      <c r="FZ39">
        <v>1948</v>
      </c>
      <c r="GF39">
        <v>1948</v>
      </c>
      <c r="GM39">
        <v>1948</v>
      </c>
      <c r="GS39">
        <v>1948</v>
      </c>
      <c r="GY39">
        <v>1948</v>
      </c>
      <c r="HE39">
        <v>1948</v>
      </c>
      <c r="HL39">
        <v>1948</v>
      </c>
      <c r="HR39">
        <v>1948</v>
      </c>
      <c r="HX39">
        <v>1948</v>
      </c>
      <c r="ID39">
        <v>1948</v>
      </c>
      <c r="IK39">
        <v>1948</v>
      </c>
      <c r="IQ39">
        <v>1948</v>
      </c>
      <c r="IW39">
        <v>1948</v>
      </c>
      <c r="JC39">
        <v>1948</v>
      </c>
      <c r="JJ39">
        <v>1948</v>
      </c>
      <c r="JP39">
        <v>1948</v>
      </c>
      <c r="JV39">
        <v>1948</v>
      </c>
      <c r="KB39">
        <v>1948</v>
      </c>
    </row>
    <row r="40" spans="2:290">
      <c r="B40">
        <v>1981</v>
      </c>
      <c r="C40">
        <v>1.7130000000000001</v>
      </c>
      <c r="D40">
        <v>2.7E-2</v>
      </c>
      <c r="I40">
        <v>1981</v>
      </c>
      <c r="P40">
        <v>1981</v>
      </c>
      <c r="W40">
        <v>1981</v>
      </c>
      <c r="AD40">
        <v>1981</v>
      </c>
      <c r="AK40">
        <v>1981</v>
      </c>
      <c r="AR40">
        <v>1981</v>
      </c>
      <c r="BB40">
        <v>-4</v>
      </c>
      <c r="BC40">
        <f>(D49+D71+D92+D113+D135)/5</f>
        <v>-0.24959999999999999</v>
      </c>
      <c r="BF40">
        <v>-8</v>
      </c>
      <c r="BG40">
        <f t="shared" si="10"/>
        <v>-0.2944</v>
      </c>
      <c r="BW40">
        <v>-4</v>
      </c>
      <c r="BX40">
        <f>(D49+D71+D92+D113+D135)/5 - (-4*0.0028)</f>
        <v>-0.2384</v>
      </c>
      <c r="CA40">
        <v>-8</v>
      </c>
      <c r="CB40">
        <f>(D50+D71+D92+D111+D135)/5 - (-8*0.0028)</f>
        <v>-0.27200000000000002</v>
      </c>
      <c r="DB40">
        <v>1947</v>
      </c>
      <c r="DI40">
        <v>1947</v>
      </c>
      <c r="DP40">
        <v>1947</v>
      </c>
      <c r="DX40">
        <v>1947</v>
      </c>
      <c r="EF40">
        <v>1947</v>
      </c>
      <c r="EO40">
        <v>1947</v>
      </c>
      <c r="EU40">
        <v>1947</v>
      </c>
      <c r="FA40">
        <v>1947</v>
      </c>
      <c r="FG40">
        <v>1947</v>
      </c>
      <c r="FN40">
        <v>1947</v>
      </c>
      <c r="FT40">
        <v>1947</v>
      </c>
      <c r="FZ40">
        <v>1947</v>
      </c>
      <c r="GF40">
        <v>1947</v>
      </c>
      <c r="GM40">
        <v>1947</v>
      </c>
      <c r="GS40">
        <v>1947</v>
      </c>
      <c r="GY40">
        <v>1947</v>
      </c>
      <c r="HE40">
        <v>1947</v>
      </c>
      <c r="HL40">
        <v>1947</v>
      </c>
      <c r="HR40">
        <v>1947</v>
      </c>
      <c r="HX40">
        <v>1947</v>
      </c>
      <c r="ID40">
        <v>1947</v>
      </c>
      <c r="IK40">
        <v>1947</v>
      </c>
      <c r="IQ40">
        <v>1947</v>
      </c>
      <c r="IW40">
        <v>1947</v>
      </c>
      <c r="JC40">
        <v>1947</v>
      </c>
      <c r="JJ40">
        <v>1947</v>
      </c>
      <c r="JP40">
        <v>1947</v>
      </c>
      <c r="JV40">
        <v>1947</v>
      </c>
      <c r="KB40">
        <v>1947</v>
      </c>
    </row>
    <row r="41" spans="2:290">
      <c r="B41">
        <v>1980</v>
      </c>
      <c r="C41">
        <v>1.6910000000000001</v>
      </c>
      <c r="D41">
        <v>5.3999999999999999E-2</v>
      </c>
      <c r="I41">
        <v>1980</v>
      </c>
      <c r="P41">
        <v>1980</v>
      </c>
      <c r="W41">
        <v>1980</v>
      </c>
      <c r="AD41">
        <v>1980</v>
      </c>
      <c r="AK41">
        <v>1980</v>
      </c>
      <c r="AR41">
        <v>1980</v>
      </c>
      <c r="BB41">
        <v>-5</v>
      </c>
      <c r="BC41">
        <f>(D50+D72+D93+D114+D136)/5</f>
        <v>-0.24540000000000001</v>
      </c>
      <c r="BF41">
        <v>-9</v>
      </c>
      <c r="BG41">
        <f t="shared" si="10"/>
        <v>-0.23400000000000004</v>
      </c>
      <c r="BW41">
        <v>-5</v>
      </c>
      <c r="BX41">
        <f>(D50+D72+D93+D114+D136)/5 - (-5*0.0028)</f>
        <v>-0.23139999999999999</v>
      </c>
      <c r="CA41">
        <v>-9</v>
      </c>
      <c r="CB41">
        <f>(D51+D72+D93+D112+D136)/5 - (-9*0.0028)</f>
        <v>-0.20880000000000004</v>
      </c>
      <c r="DB41">
        <v>1946</v>
      </c>
      <c r="DI41">
        <v>1946</v>
      </c>
      <c r="DP41">
        <v>1946</v>
      </c>
      <c r="DX41">
        <v>1946</v>
      </c>
      <c r="EF41">
        <v>1946</v>
      </c>
      <c r="EO41">
        <v>1946</v>
      </c>
      <c r="EU41">
        <v>1946</v>
      </c>
      <c r="FA41">
        <v>1946</v>
      </c>
      <c r="FG41">
        <v>1946</v>
      </c>
      <c r="FN41">
        <v>1946</v>
      </c>
      <c r="FT41">
        <v>1946</v>
      </c>
      <c r="FZ41">
        <v>1946</v>
      </c>
      <c r="GF41">
        <v>1946</v>
      </c>
      <c r="GM41">
        <v>1946</v>
      </c>
      <c r="GS41">
        <v>1946</v>
      </c>
      <c r="GY41">
        <v>1946</v>
      </c>
      <c r="HE41">
        <v>1946</v>
      </c>
      <c r="HL41">
        <v>1946</v>
      </c>
      <c r="HR41">
        <v>1946</v>
      </c>
      <c r="HX41">
        <v>1946</v>
      </c>
      <c r="ID41">
        <v>1946</v>
      </c>
      <c r="IK41">
        <v>1946</v>
      </c>
      <c r="IQ41">
        <v>1946</v>
      </c>
      <c r="IW41">
        <v>1946</v>
      </c>
      <c r="JC41">
        <v>1946</v>
      </c>
      <c r="JJ41">
        <v>1946</v>
      </c>
      <c r="JP41">
        <v>1946</v>
      </c>
      <c r="JV41">
        <v>1946</v>
      </c>
      <c r="KB41">
        <v>1946</v>
      </c>
    </row>
    <row r="42" spans="2:290">
      <c r="B42">
        <v>1979</v>
      </c>
      <c r="C42">
        <v>1.7569999999999999</v>
      </c>
      <c r="D42">
        <v>6.3E-2</v>
      </c>
      <c r="I42">
        <v>1979</v>
      </c>
      <c r="J42">
        <f>C42</f>
        <v>1.7569999999999999</v>
      </c>
      <c r="K42">
        <f>D42</f>
        <v>6.3E-2</v>
      </c>
      <c r="P42">
        <v>1979</v>
      </c>
      <c r="Q42">
        <f>J42</f>
        <v>1.7569999999999999</v>
      </c>
      <c r="R42">
        <f>K42</f>
        <v>6.3E-2</v>
      </c>
      <c r="W42">
        <v>1979</v>
      </c>
      <c r="AD42">
        <v>1979</v>
      </c>
      <c r="AK42">
        <v>1979</v>
      </c>
      <c r="AR42">
        <v>1979</v>
      </c>
      <c r="BB42">
        <v>-6</v>
      </c>
      <c r="BC42">
        <f>(D51+D73+D94+D115+D137)/5</f>
        <v>-0.19439999999999999</v>
      </c>
      <c r="BF42">
        <v>-10</v>
      </c>
      <c r="BG42">
        <f t="shared" si="10"/>
        <v>-0.2084</v>
      </c>
      <c r="BW42">
        <v>-6</v>
      </c>
      <c r="BX42">
        <f>(D51+D73+D94+D115+D137)/5 - (-6*0.0028)</f>
        <v>-0.17759999999999998</v>
      </c>
      <c r="CA42">
        <v>-10</v>
      </c>
      <c r="CB42">
        <f>(D52+D73+D94+D113+D137)/5 - (-10*0.0028)</f>
        <v>-0.1804</v>
      </c>
      <c r="DB42">
        <v>1945</v>
      </c>
      <c r="DI42">
        <v>1945</v>
      </c>
      <c r="DP42">
        <v>1945</v>
      </c>
      <c r="DX42">
        <v>1945</v>
      </c>
      <c r="EF42">
        <v>1945</v>
      </c>
      <c r="EO42">
        <v>1945</v>
      </c>
      <c r="EU42">
        <v>1945</v>
      </c>
      <c r="FA42">
        <v>1945</v>
      </c>
      <c r="FG42">
        <v>1945</v>
      </c>
      <c r="FN42">
        <v>1945</v>
      </c>
      <c r="FT42">
        <v>1945</v>
      </c>
      <c r="FZ42">
        <v>1945</v>
      </c>
      <c r="GF42">
        <v>1945</v>
      </c>
      <c r="GM42">
        <v>1945</v>
      </c>
      <c r="GS42">
        <v>1945</v>
      </c>
      <c r="GY42">
        <v>1945</v>
      </c>
      <c r="HE42">
        <v>1945</v>
      </c>
      <c r="HL42">
        <v>1945</v>
      </c>
      <c r="HR42">
        <v>1945</v>
      </c>
      <c r="HX42">
        <v>1945</v>
      </c>
      <c r="ID42">
        <v>1945</v>
      </c>
      <c r="IK42">
        <v>1945</v>
      </c>
      <c r="IQ42">
        <v>1945</v>
      </c>
      <c r="IW42">
        <v>1945</v>
      </c>
      <c r="JC42">
        <v>1945</v>
      </c>
      <c r="JJ42">
        <v>1945</v>
      </c>
      <c r="JP42">
        <v>1945</v>
      </c>
      <c r="JV42">
        <v>1945</v>
      </c>
      <c r="KB42">
        <v>1945</v>
      </c>
    </row>
    <row r="43" spans="2:290">
      <c r="B43">
        <v>1978</v>
      </c>
      <c r="C43">
        <v>1.2290000000000001</v>
      </c>
      <c r="D43">
        <v>-6.2E-2</v>
      </c>
      <c r="I43">
        <v>1978</v>
      </c>
      <c r="P43">
        <v>1978</v>
      </c>
      <c r="W43">
        <v>1978</v>
      </c>
      <c r="AD43">
        <v>1978</v>
      </c>
      <c r="AK43">
        <v>1978</v>
      </c>
      <c r="AR43">
        <v>1978</v>
      </c>
      <c r="BB43">
        <v>-7</v>
      </c>
      <c r="BC43">
        <f>(D52+D74+D95+D116+D138)/5</f>
        <v>-0.14020000000000002</v>
      </c>
      <c r="BF43">
        <v>-11</v>
      </c>
      <c r="BG43">
        <f t="shared" si="10"/>
        <v>-0.18160000000000001</v>
      </c>
      <c r="BW43">
        <v>-7</v>
      </c>
      <c r="BX43">
        <f>(D52+D74+D95+D116+D138)/5 - (-7*0.0028)</f>
        <v>-0.12060000000000001</v>
      </c>
      <c r="CA43">
        <v>-11</v>
      </c>
      <c r="CB43">
        <f>(D53+D74+D95+D114+D138)/5 - (-11*0.0028)</f>
        <v>-0.15080000000000002</v>
      </c>
      <c r="DB43">
        <v>1944</v>
      </c>
      <c r="DI43">
        <v>1944</v>
      </c>
      <c r="DP43">
        <v>1944</v>
      </c>
      <c r="DX43">
        <v>1944</v>
      </c>
      <c r="EF43">
        <v>1944</v>
      </c>
      <c r="EO43">
        <v>1944</v>
      </c>
      <c r="EU43">
        <v>1944</v>
      </c>
      <c r="FA43">
        <v>1944</v>
      </c>
      <c r="FG43">
        <v>1944</v>
      </c>
      <c r="FN43">
        <v>1944</v>
      </c>
      <c r="FT43">
        <v>1944</v>
      </c>
      <c r="FZ43">
        <v>1944</v>
      </c>
      <c r="GF43">
        <v>1944</v>
      </c>
      <c r="GM43">
        <v>1944</v>
      </c>
      <c r="GS43">
        <v>1944</v>
      </c>
      <c r="GY43">
        <v>1944</v>
      </c>
      <c r="HE43">
        <v>1944</v>
      </c>
      <c r="HL43">
        <v>1944</v>
      </c>
      <c r="HR43">
        <v>1944</v>
      </c>
      <c r="HX43">
        <v>1944</v>
      </c>
      <c r="ID43">
        <v>1944</v>
      </c>
      <c r="IK43">
        <v>1944</v>
      </c>
      <c r="IQ43">
        <v>1944</v>
      </c>
      <c r="IW43">
        <v>1944</v>
      </c>
      <c r="JC43">
        <v>1944</v>
      </c>
      <c r="JJ43">
        <v>1944</v>
      </c>
      <c r="JP43">
        <v>1944</v>
      </c>
      <c r="JV43">
        <v>1944</v>
      </c>
      <c r="KB43">
        <v>1944</v>
      </c>
    </row>
    <row r="44" spans="2:290">
      <c r="B44">
        <v>1977</v>
      </c>
      <c r="C44">
        <v>1.05</v>
      </c>
      <c r="D44">
        <v>5.0000000000000001E-3</v>
      </c>
      <c r="I44">
        <v>1977</v>
      </c>
      <c r="P44">
        <v>1977</v>
      </c>
      <c r="W44">
        <v>1977</v>
      </c>
      <c r="AD44">
        <v>1977</v>
      </c>
      <c r="AK44">
        <v>1977</v>
      </c>
      <c r="AR44">
        <v>1977</v>
      </c>
      <c r="BB44">
        <v>-8</v>
      </c>
      <c r="BC44">
        <f>(D53+D75+D96+D117+D139)/5</f>
        <v>-0.20980000000000004</v>
      </c>
      <c r="BF44">
        <v>-12</v>
      </c>
      <c r="BG44">
        <f t="shared" si="10"/>
        <v>-0.17280000000000001</v>
      </c>
      <c r="BW44">
        <v>-8</v>
      </c>
      <c r="BX44">
        <f>(D53+D75+D96+D117+D139)/5 - (-8*0.0028)</f>
        <v>-0.18740000000000004</v>
      </c>
      <c r="CA44">
        <v>-12</v>
      </c>
      <c r="CB44">
        <f>(D54+D75+D96+D115+D139)/5 - (-12*0.0028)</f>
        <v>-0.13920000000000002</v>
      </c>
      <c r="DB44">
        <v>1943</v>
      </c>
      <c r="DC44">
        <f>C78</f>
        <v>0.90500000000000003</v>
      </c>
      <c r="DD44">
        <f>D78</f>
        <v>-3.0000000000000001E-3</v>
      </c>
      <c r="DI44">
        <v>1943</v>
      </c>
      <c r="DP44">
        <v>1943</v>
      </c>
      <c r="DQ44">
        <f>C78</f>
        <v>0.90500000000000003</v>
      </c>
      <c r="DR44">
        <f>D78</f>
        <v>-3.0000000000000001E-3</v>
      </c>
      <c r="DX44">
        <v>1943</v>
      </c>
      <c r="DY44">
        <f>(C78*1.2) - 1.2344</f>
        <v>-0.14839999999999987</v>
      </c>
      <c r="DZ44">
        <f>D78</f>
        <v>-3.0000000000000001E-3</v>
      </c>
      <c r="EF44">
        <v>1943</v>
      </c>
      <c r="EG44">
        <f>((C78+0.142)*1.2) - 1.2344</f>
        <v>2.200000000000002E-2</v>
      </c>
      <c r="EH44">
        <f>D78</f>
        <v>-3.0000000000000001E-3</v>
      </c>
      <c r="EO44">
        <v>1943</v>
      </c>
      <c r="EP44">
        <f>C78</f>
        <v>0.90500000000000003</v>
      </c>
      <c r="EQ44">
        <f>D78</f>
        <v>-3.0000000000000001E-3</v>
      </c>
      <c r="EU44">
        <v>1943</v>
      </c>
      <c r="FA44">
        <v>1943</v>
      </c>
      <c r="FB44">
        <f>C78</f>
        <v>0.90500000000000003</v>
      </c>
      <c r="FC44">
        <f>D78</f>
        <v>-3.0000000000000001E-3</v>
      </c>
      <c r="FG44">
        <v>1943</v>
      </c>
      <c r="FH44">
        <f>C78 + 0.142</f>
        <v>1.0469999999999999</v>
      </c>
      <c r="FI44">
        <f>D78</f>
        <v>-3.0000000000000001E-3</v>
      </c>
      <c r="FN44">
        <v>1943</v>
      </c>
      <c r="FO44">
        <f>(C77+C78+C79)/3</f>
        <v>0.96433333333333338</v>
      </c>
      <c r="FP44">
        <f>(D77+D78+D79)/3</f>
        <v>5.2666666666666667E-2</v>
      </c>
      <c r="FT44">
        <v>1943</v>
      </c>
      <c r="FZ44">
        <v>1943</v>
      </c>
      <c r="GA44">
        <f>(C77+C78+C79)/3</f>
        <v>0.96433333333333338</v>
      </c>
      <c r="GB44">
        <f>(D77+D78+D79)/3</f>
        <v>5.2666666666666667E-2</v>
      </c>
      <c r="GF44">
        <v>1943</v>
      </c>
      <c r="GG44">
        <f>(C77+C78+C79)/3 + 0.114</f>
        <v>1.0783333333333334</v>
      </c>
      <c r="GH44">
        <f>(D77+D78+D79)/3</f>
        <v>5.2666666666666667E-2</v>
      </c>
      <c r="GM44">
        <v>1943</v>
      </c>
      <c r="GN44">
        <f>(C76+C77+C78+C79+C80)/5</f>
        <v>1.0568</v>
      </c>
      <c r="GO44">
        <f>(D76+D77+D78+D79+D80)/5</f>
        <v>7.1000000000000008E-2</v>
      </c>
      <c r="GS44">
        <v>1943</v>
      </c>
      <c r="GY44">
        <v>1943</v>
      </c>
      <c r="GZ44">
        <f>(C76+C77+C78+C79+C80)/5</f>
        <v>1.0568</v>
      </c>
      <c r="HA44">
        <f>(D76+D77+D78+D79+D80)/5</f>
        <v>7.1000000000000008E-2</v>
      </c>
      <c r="HE44">
        <v>1943</v>
      </c>
      <c r="HF44">
        <f>(C76+C77+C78+C79+C80)/5 + 0.11</f>
        <v>1.1668000000000001</v>
      </c>
      <c r="HG44">
        <f>(D76+D77+D78+D79+D80)/5</f>
        <v>7.1000000000000008E-2</v>
      </c>
      <c r="HL44">
        <v>1943</v>
      </c>
      <c r="HM44">
        <f>(C75+C76+C77+C78+C79+C80+C81)/7</f>
        <v>1.1382857142857143</v>
      </c>
      <c r="HN44">
        <f>(D75+D76+D77+D78+D79+D80+D81)/7</f>
        <v>5.057142857142858E-2</v>
      </c>
      <c r="HR44">
        <v>1943</v>
      </c>
      <c r="HX44">
        <v>1943</v>
      </c>
      <c r="HY44">
        <f>(C75+C76+C77+C78+C79+C80+C81)/7</f>
        <v>1.1382857142857143</v>
      </c>
      <c r="HZ44">
        <f>(D75+D76+D77+D78+D79+D80+D81)/7</f>
        <v>5.057142857142858E-2</v>
      </c>
      <c r="ID44">
        <v>1943</v>
      </c>
      <c r="IE44">
        <f>(C75+C76+C77+C78+C79+C80+C81)/7 + 0.138</f>
        <v>1.2762857142857142</v>
      </c>
      <c r="IF44">
        <f>(D75+D76+D77+D78+D79+D80+D81)/7</f>
        <v>5.057142857142858E-2</v>
      </c>
      <c r="IK44">
        <v>1943</v>
      </c>
      <c r="IL44">
        <f>(C74+C75+C76+C77+C78+C79+C80+C81+C82)/9</f>
        <v>1.2575555555555558</v>
      </c>
      <c r="IM44">
        <f>(D74+D75+D76+D77+D78+D79+D80+D81+D82)/9</f>
        <v>2.4333333333333335E-2</v>
      </c>
      <c r="IQ44">
        <v>1943</v>
      </c>
      <c r="IW44">
        <v>1943</v>
      </c>
      <c r="IX44">
        <f>(C74+C75+C76+C77+C78+C79+C80+C81+C82)/9</f>
        <v>1.2575555555555558</v>
      </c>
      <c r="IY44">
        <f>(D74+D75+D76+D77+D78+D79+D80+D81+D82)/9</f>
        <v>2.4333333333333335E-2</v>
      </c>
      <c r="JC44">
        <v>1943</v>
      </c>
      <c r="JD44">
        <f>(C74+C75+C76+C77+C78+C79+C80+C81+C82)/9 + 0.12</f>
        <v>1.3775555555555559</v>
      </c>
      <c r="JE44">
        <f>(D74+D75+D76+D77+D78+D79+D80+D81+D82)/9</f>
        <v>2.4333333333333335E-2</v>
      </c>
      <c r="JJ44">
        <v>1943</v>
      </c>
      <c r="JK44">
        <f>(C73+C74+C75+C76+C77+C78+C79+C80+C81+C82+C83)/11</f>
        <v>1.3560000000000001</v>
      </c>
      <c r="JL44">
        <f>(D73+D74+D75+D76+D77+D78+D79+D80+D81+D82+D83)/11</f>
        <v>7.7272727272727267E-3</v>
      </c>
      <c r="JP44">
        <v>1943</v>
      </c>
      <c r="JV44">
        <v>1943</v>
      </c>
      <c r="JW44">
        <f>(C73+C74+C75+C76+C77+C78+C79+C80+C81+C82+C83)/11</f>
        <v>1.3560000000000001</v>
      </c>
      <c r="JX44">
        <f>(D73+D74+D75+D76+D77+D78+D79+D80+D81+D82+D83)/11</f>
        <v>7.7272727272727267E-3</v>
      </c>
      <c r="KB44">
        <v>1943</v>
      </c>
      <c r="KC44">
        <f>(C73+C74+C75+C76+C77+C78+C79+C80+C81+C82+C83)/11 + 0.1</f>
        <v>1.4560000000000002</v>
      </c>
      <c r="KD44">
        <f>(D73+D74+D75+D76+D77+D78+D79+D80+D81+D82+D83)/11</f>
        <v>7.7272727272727267E-3</v>
      </c>
    </row>
    <row r="45" spans="2:290">
      <c r="B45">
        <v>1976</v>
      </c>
      <c r="C45">
        <v>0.94399999999999995</v>
      </c>
      <c r="D45">
        <v>-0.18</v>
      </c>
      <c r="I45">
        <v>1976</v>
      </c>
      <c r="P45">
        <v>1976</v>
      </c>
      <c r="W45">
        <v>1976</v>
      </c>
      <c r="AD45">
        <v>1976</v>
      </c>
      <c r="AE45">
        <f>C45</f>
        <v>0.94399999999999995</v>
      </c>
      <c r="AF45">
        <f>D45</f>
        <v>-0.18</v>
      </c>
      <c r="AK45">
        <v>1976</v>
      </c>
      <c r="AL45">
        <f>C45</f>
        <v>0.94399999999999995</v>
      </c>
      <c r="AM45">
        <f>D45</f>
        <v>-0.18</v>
      </c>
      <c r="AR45">
        <v>1976</v>
      </c>
      <c r="BB45">
        <v>-9</v>
      </c>
      <c r="BC45">
        <f>(D54+D76+D97+D118+D140)/5</f>
        <v>-0.17460000000000001</v>
      </c>
      <c r="BF45">
        <v>-13</v>
      </c>
      <c r="BG45">
        <f t="shared" si="10"/>
        <v>-0.13899999999999998</v>
      </c>
      <c r="BW45">
        <v>-9</v>
      </c>
      <c r="BX45">
        <f>(D54+D76+D97+D118+D140)/5 - (-9*0.0028)</f>
        <v>-0.14940000000000001</v>
      </c>
      <c r="CA45">
        <v>-13</v>
      </c>
      <c r="CB45">
        <f>(D55+D76+D97+D116+D140)/5 - (-13*0.0028)</f>
        <v>-0.10259999999999998</v>
      </c>
      <c r="DB45">
        <v>1942</v>
      </c>
      <c r="DI45">
        <v>1942</v>
      </c>
      <c r="DP45">
        <v>1942</v>
      </c>
      <c r="DX45">
        <v>1942</v>
      </c>
      <c r="EF45">
        <v>1942</v>
      </c>
      <c r="EO45">
        <v>1942</v>
      </c>
      <c r="EU45">
        <v>1942</v>
      </c>
      <c r="FA45">
        <v>1942</v>
      </c>
      <c r="FG45">
        <v>1942</v>
      </c>
      <c r="FN45">
        <v>1942</v>
      </c>
      <c r="FT45">
        <v>1942</v>
      </c>
      <c r="FZ45">
        <v>1942</v>
      </c>
      <c r="GF45">
        <v>1942</v>
      </c>
      <c r="GM45">
        <v>1942</v>
      </c>
      <c r="GS45">
        <v>1942</v>
      </c>
      <c r="GY45">
        <v>1942</v>
      </c>
      <c r="HE45">
        <v>1942</v>
      </c>
      <c r="HL45">
        <v>1942</v>
      </c>
      <c r="HR45">
        <v>1942</v>
      </c>
      <c r="HX45">
        <v>1942</v>
      </c>
      <c r="ID45">
        <v>1942</v>
      </c>
      <c r="IK45">
        <v>1942</v>
      </c>
      <c r="IQ45">
        <v>1942</v>
      </c>
      <c r="IW45">
        <v>1942</v>
      </c>
      <c r="JC45">
        <v>1942</v>
      </c>
      <c r="JJ45">
        <v>1942</v>
      </c>
      <c r="JP45">
        <v>1942</v>
      </c>
      <c r="JV45">
        <v>1942</v>
      </c>
      <c r="KB45">
        <v>1942</v>
      </c>
    </row>
    <row r="46" spans="2:290">
      <c r="B46">
        <v>1975</v>
      </c>
      <c r="C46">
        <v>0.95699999999999996</v>
      </c>
      <c r="D46">
        <v>-0.19</v>
      </c>
      <c r="I46">
        <v>1975</v>
      </c>
      <c r="P46">
        <v>1975</v>
      </c>
      <c r="W46">
        <v>1975</v>
      </c>
      <c r="AD46">
        <v>1975</v>
      </c>
      <c r="AK46">
        <v>1975</v>
      </c>
      <c r="AR46">
        <v>1975</v>
      </c>
      <c r="BB46">
        <v>-10</v>
      </c>
      <c r="BC46">
        <f>(D55+D77+D98+D119+D141)/5</f>
        <v>-0.1512</v>
      </c>
      <c r="BW46">
        <v>-10</v>
      </c>
      <c r="BX46">
        <f>(D55+D77+D98+D119+D141)/5 - (-10*0.0028)</f>
        <v>-0.1232</v>
      </c>
      <c r="DB46">
        <v>1941</v>
      </c>
      <c r="DI46">
        <v>1941</v>
      </c>
      <c r="DP46">
        <v>1941</v>
      </c>
      <c r="DX46">
        <v>1941</v>
      </c>
      <c r="EF46">
        <v>1941</v>
      </c>
      <c r="EO46">
        <v>1941</v>
      </c>
      <c r="EU46">
        <v>1941</v>
      </c>
      <c r="FA46">
        <v>1941</v>
      </c>
      <c r="FG46">
        <v>1941</v>
      </c>
      <c r="FN46">
        <v>1941</v>
      </c>
      <c r="FT46">
        <v>1941</v>
      </c>
      <c r="FZ46">
        <v>1941</v>
      </c>
      <c r="GF46">
        <v>1941</v>
      </c>
      <c r="GM46">
        <v>1941</v>
      </c>
      <c r="GS46">
        <v>1941</v>
      </c>
      <c r="GY46">
        <v>1941</v>
      </c>
      <c r="HE46">
        <v>1941</v>
      </c>
      <c r="HL46">
        <v>1941</v>
      </c>
      <c r="HR46">
        <v>1941</v>
      </c>
      <c r="HX46">
        <v>1941</v>
      </c>
      <c r="ID46">
        <v>1941</v>
      </c>
      <c r="IK46">
        <v>1941</v>
      </c>
      <c r="IQ46">
        <v>1941</v>
      </c>
      <c r="IW46">
        <v>1941</v>
      </c>
      <c r="JC46">
        <v>1941</v>
      </c>
      <c r="JJ46">
        <v>1941</v>
      </c>
      <c r="JP46">
        <v>1941</v>
      </c>
      <c r="JV46">
        <v>1941</v>
      </c>
      <c r="KB46">
        <v>1941</v>
      </c>
    </row>
    <row r="47" spans="2:290">
      <c r="B47">
        <v>1974</v>
      </c>
      <c r="C47">
        <v>0.97899999999999998</v>
      </c>
      <c r="D47">
        <v>-0.16200000000000001</v>
      </c>
      <c r="I47">
        <v>1974</v>
      </c>
      <c r="P47">
        <v>1974</v>
      </c>
      <c r="W47">
        <v>1974</v>
      </c>
      <c r="AD47">
        <v>1974</v>
      </c>
      <c r="AK47">
        <v>1974</v>
      </c>
      <c r="AR47">
        <v>1974</v>
      </c>
      <c r="BB47">
        <v>-11</v>
      </c>
      <c r="BW47">
        <v>-11</v>
      </c>
      <c r="DB47">
        <v>1940</v>
      </c>
      <c r="DI47">
        <v>1940</v>
      </c>
      <c r="DP47">
        <v>1940</v>
      </c>
      <c r="DX47">
        <v>1940</v>
      </c>
      <c r="EF47">
        <v>1940</v>
      </c>
      <c r="EO47">
        <v>1940</v>
      </c>
      <c r="EU47">
        <v>1940</v>
      </c>
      <c r="FA47">
        <v>1940</v>
      </c>
      <c r="FG47">
        <v>1940</v>
      </c>
      <c r="FN47">
        <v>1940</v>
      </c>
      <c r="FT47">
        <v>1940</v>
      </c>
      <c r="FZ47">
        <v>1940</v>
      </c>
      <c r="GF47">
        <v>1940</v>
      </c>
      <c r="GM47">
        <v>1940</v>
      </c>
      <c r="GS47">
        <v>1940</v>
      </c>
      <c r="GY47">
        <v>1940</v>
      </c>
      <c r="HE47">
        <v>1940</v>
      </c>
      <c r="HL47">
        <v>1940</v>
      </c>
      <c r="HR47">
        <v>1940</v>
      </c>
      <c r="HX47">
        <v>1940</v>
      </c>
      <c r="ID47">
        <v>1940</v>
      </c>
      <c r="IK47">
        <v>1940</v>
      </c>
      <c r="IQ47">
        <v>1940</v>
      </c>
      <c r="IW47">
        <v>1940</v>
      </c>
      <c r="JC47">
        <v>1940</v>
      </c>
      <c r="JJ47">
        <v>1940</v>
      </c>
      <c r="JP47">
        <v>1940</v>
      </c>
      <c r="JV47">
        <v>1940</v>
      </c>
      <c r="KB47">
        <v>1940</v>
      </c>
    </row>
    <row r="48" spans="2:290">
      <c r="B48">
        <v>1973</v>
      </c>
      <c r="C48">
        <v>1.0660000000000001</v>
      </c>
      <c r="D48">
        <v>1.4999999999999999E-2</v>
      </c>
      <c r="I48">
        <v>1973</v>
      </c>
      <c r="P48">
        <v>1973</v>
      </c>
      <c r="W48">
        <v>1973</v>
      </c>
      <c r="AD48">
        <v>1973</v>
      </c>
      <c r="AK48">
        <v>1973</v>
      </c>
      <c r="AR48">
        <v>1973</v>
      </c>
      <c r="BB48">
        <v>-12</v>
      </c>
      <c r="BW48">
        <v>-12</v>
      </c>
      <c r="DB48">
        <v>1939</v>
      </c>
      <c r="DI48">
        <v>1939</v>
      </c>
      <c r="DP48">
        <v>1939</v>
      </c>
      <c r="DX48">
        <v>1939</v>
      </c>
      <c r="EF48">
        <v>1939</v>
      </c>
      <c r="EO48">
        <v>1939</v>
      </c>
      <c r="EU48">
        <v>1939</v>
      </c>
      <c r="FA48">
        <v>1939</v>
      </c>
      <c r="FG48">
        <v>1939</v>
      </c>
      <c r="FN48">
        <v>1939</v>
      </c>
      <c r="FT48">
        <v>1939</v>
      </c>
      <c r="FZ48">
        <v>1939</v>
      </c>
      <c r="GF48">
        <v>1939</v>
      </c>
      <c r="GM48">
        <v>1939</v>
      </c>
      <c r="GS48">
        <v>1939</v>
      </c>
      <c r="GY48">
        <v>1939</v>
      </c>
      <c r="HE48">
        <v>1939</v>
      </c>
      <c r="HL48">
        <v>1939</v>
      </c>
      <c r="HR48">
        <v>1939</v>
      </c>
      <c r="HX48">
        <v>1939</v>
      </c>
      <c r="ID48">
        <v>1939</v>
      </c>
      <c r="IK48">
        <v>1939</v>
      </c>
      <c r="IQ48">
        <v>1939</v>
      </c>
      <c r="IW48">
        <v>1939</v>
      </c>
      <c r="JC48">
        <v>1939</v>
      </c>
      <c r="JJ48">
        <v>1939</v>
      </c>
      <c r="JP48">
        <v>1939</v>
      </c>
      <c r="JV48">
        <v>1939</v>
      </c>
      <c r="KB48">
        <v>1939</v>
      </c>
    </row>
    <row r="49" spans="2:290">
      <c r="B49">
        <v>1972</v>
      </c>
      <c r="C49">
        <v>1.1950000000000001</v>
      </c>
      <c r="D49">
        <v>5.0000000000000001E-3</v>
      </c>
      <c r="I49">
        <v>1972</v>
      </c>
      <c r="P49">
        <v>1972</v>
      </c>
      <c r="W49">
        <v>1972</v>
      </c>
      <c r="AD49">
        <v>1972</v>
      </c>
      <c r="AK49">
        <v>1972</v>
      </c>
      <c r="AR49">
        <v>1972</v>
      </c>
      <c r="BB49">
        <v>-13</v>
      </c>
      <c r="BW49">
        <v>-13</v>
      </c>
      <c r="DB49">
        <v>1938</v>
      </c>
      <c r="DI49">
        <v>1938</v>
      </c>
      <c r="DP49">
        <v>1938</v>
      </c>
      <c r="DX49">
        <v>1938</v>
      </c>
      <c r="EF49">
        <v>1938</v>
      </c>
      <c r="EO49">
        <v>1938</v>
      </c>
      <c r="EU49">
        <v>1938</v>
      </c>
      <c r="FA49">
        <v>1938</v>
      </c>
      <c r="FG49">
        <v>1938</v>
      </c>
      <c r="FN49">
        <v>1938</v>
      </c>
      <c r="FT49">
        <v>1938</v>
      </c>
      <c r="FZ49">
        <v>1938</v>
      </c>
      <c r="GF49">
        <v>1938</v>
      </c>
      <c r="GM49">
        <v>1938</v>
      </c>
      <c r="GS49">
        <v>1938</v>
      </c>
      <c r="GY49">
        <v>1938</v>
      </c>
      <c r="HE49">
        <v>1938</v>
      </c>
      <c r="HL49">
        <v>1938</v>
      </c>
      <c r="HR49">
        <v>1938</v>
      </c>
      <c r="HX49">
        <v>1938</v>
      </c>
      <c r="ID49">
        <v>1938</v>
      </c>
      <c r="IK49">
        <v>1938</v>
      </c>
      <c r="IQ49">
        <v>1938</v>
      </c>
      <c r="IW49">
        <v>1938</v>
      </c>
      <c r="JC49">
        <v>1938</v>
      </c>
      <c r="JJ49">
        <v>1938</v>
      </c>
      <c r="JP49">
        <v>1938</v>
      </c>
      <c r="JV49">
        <v>1938</v>
      </c>
      <c r="KB49">
        <v>1938</v>
      </c>
    </row>
    <row r="50" spans="2:290">
      <c r="B50">
        <v>1971</v>
      </c>
      <c r="C50">
        <v>1.2390000000000001</v>
      </c>
      <c r="D50">
        <v>-0.19</v>
      </c>
      <c r="I50">
        <v>1971</v>
      </c>
      <c r="P50">
        <v>1971</v>
      </c>
      <c r="W50">
        <v>1971</v>
      </c>
      <c r="AD50">
        <v>1971</v>
      </c>
      <c r="AK50">
        <v>1971</v>
      </c>
      <c r="AR50">
        <v>1971</v>
      </c>
      <c r="DB50">
        <v>1937</v>
      </c>
      <c r="DI50">
        <v>1937</v>
      </c>
      <c r="DP50">
        <v>1937</v>
      </c>
      <c r="DX50">
        <v>1937</v>
      </c>
      <c r="EF50">
        <v>1937</v>
      </c>
      <c r="EO50">
        <v>1937</v>
      </c>
      <c r="EU50">
        <v>1937</v>
      </c>
      <c r="FA50">
        <v>1937</v>
      </c>
      <c r="FG50">
        <v>1937</v>
      </c>
      <c r="FN50">
        <v>1937</v>
      </c>
      <c r="FT50">
        <v>1937</v>
      </c>
      <c r="FZ50">
        <v>1937</v>
      </c>
      <c r="GF50">
        <v>1937</v>
      </c>
      <c r="GM50">
        <v>1937</v>
      </c>
      <c r="GS50">
        <v>1937</v>
      </c>
      <c r="GY50">
        <v>1937</v>
      </c>
      <c r="HE50">
        <v>1937</v>
      </c>
      <c r="HL50">
        <v>1937</v>
      </c>
      <c r="HR50">
        <v>1937</v>
      </c>
      <c r="HX50">
        <v>1937</v>
      </c>
      <c r="ID50">
        <v>1937</v>
      </c>
      <c r="IK50">
        <v>1937</v>
      </c>
      <c r="IQ50">
        <v>1937</v>
      </c>
      <c r="IW50">
        <v>1937</v>
      </c>
      <c r="JC50">
        <v>1937</v>
      </c>
      <c r="JJ50">
        <v>1937</v>
      </c>
      <c r="JP50">
        <v>1937</v>
      </c>
      <c r="JV50">
        <v>1937</v>
      </c>
      <c r="KB50">
        <v>1937</v>
      </c>
    </row>
    <row r="51" spans="2:290">
      <c r="B51">
        <v>1970</v>
      </c>
      <c r="C51">
        <v>1.4119999999999999</v>
      </c>
      <c r="D51">
        <v>-0.01</v>
      </c>
      <c r="I51">
        <v>1970</v>
      </c>
      <c r="P51">
        <v>1970</v>
      </c>
      <c r="W51">
        <v>1970</v>
      </c>
      <c r="AD51">
        <v>1970</v>
      </c>
      <c r="AK51">
        <v>1970</v>
      </c>
      <c r="AR51">
        <v>1970</v>
      </c>
      <c r="DB51">
        <v>1936</v>
      </c>
      <c r="DI51">
        <v>1936</v>
      </c>
      <c r="DP51">
        <v>1936</v>
      </c>
      <c r="DX51">
        <v>1936</v>
      </c>
      <c r="EF51">
        <v>1936</v>
      </c>
      <c r="EO51">
        <v>1936</v>
      </c>
      <c r="EU51">
        <v>1936</v>
      </c>
      <c r="FA51">
        <v>1936</v>
      </c>
      <c r="FG51">
        <v>1936</v>
      </c>
      <c r="FN51">
        <v>1936</v>
      </c>
      <c r="FT51">
        <v>1936</v>
      </c>
      <c r="FZ51">
        <v>1936</v>
      </c>
      <c r="GF51">
        <v>1936</v>
      </c>
      <c r="GM51">
        <v>1936</v>
      </c>
      <c r="GS51">
        <v>1936</v>
      </c>
      <c r="GY51">
        <v>1936</v>
      </c>
      <c r="HE51">
        <v>1936</v>
      </c>
      <c r="HL51">
        <v>1936</v>
      </c>
      <c r="HR51">
        <v>1936</v>
      </c>
      <c r="HX51">
        <v>1936</v>
      </c>
      <c r="ID51">
        <v>1936</v>
      </c>
      <c r="IK51">
        <v>1936</v>
      </c>
      <c r="IQ51">
        <v>1936</v>
      </c>
      <c r="IW51">
        <v>1936</v>
      </c>
      <c r="JC51">
        <v>1936</v>
      </c>
      <c r="JJ51">
        <v>1936</v>
      </c>
      <c r="JP51">
        <v>1936</v>
      </c>
      <c r="JV51">
        <v>1936</v>
      </c>
      <c r="KB51">
        <v>1936</v>
      </c>
    </row>
    <row r="52" spans="2:290">
      <c r="B52">
        <v>1969</v>
      </c>
      <c r="C52">
        <v>1.528</v>
      </c>
      <c r="D52">
        <v>0.114</v>
      </c>
      <c r="I52">
        <v>1969</v>
      </c>
      <c r="J52">
        <f>C52</f>
        <v>1.528</v>
      </c>
      <c r="K52">
        <f>D52</f>
        <v>0.114</v>
      </c>
      <c r="P52">
        <v>1969</v>
      </c>
      <c r="W52">
        <v>1969</v>
      </c>
      <c r="X52">
        <f>C52</f>
        <v>1.528</v>
      </c>
      <c r="Y52">
        <f>D52</f>
        <v>0.114</v>
      </c>
      <c r="AD52">
        <v>1969</v>
      </c>
      <c r="AK52">
        <v>1969</v>
      </c>
      <c r="AR52">
        <v>1969</v>
      </c>
      <c r="DB52">
        <v>1935</v>
      </c>
      <c r="DI52">
        <v>1935</v>
      </c>
      <c r="DP52">
        <v>1935</v>
      </c>
      <c r="DX52">
        <v>1935</v>
      </c>
      <c r="EF52">
        <v>1935</v>
      </c>
      <c r="EO52">
        <v>1935</v>
      </c>
      <c r="EU52">
        <v>1935</v>
      </c>
      <c r="FA52">
        <v>1935</v>
      </c>
      <c r="FG52">
        <v>1935</v>
      </c>
      <c r="FN52">
        <v>1935</v>
      </c>
      <c r="FT52">
        <v>1935</v>
      </c>
      <c r="FZ52">
        <v>1935</v>
      </c>
      <c r="GF52">
        <v>1935</v>
      </c>
      <c r="GM52">
        <v>1935</v>
      </c>
      <c r="GS52">
        <v>1935</v>
      </c>
      <c r="GY52">
        <v>1935</v>
      </c>
      <c r="HE52">
        <v>1935</v>
      </c>
      <c r="HL52">
        <v>1935</v>
      </c>
      <c r="HR52">
        <v>1935</v>
      </c>
      <c r="HX52">
        <v>1935</v>
      </c>
      <c r="ID52">
        <v>1935</v>
      </c>
      <c r="IK52">
        <v>1935</v>
      </c>
      <c r="IQ52">
        <v>1935</v>
      </c>
      <c r="IW52">
        <v>1935</v>
      </c>
      <c r="JC52">
        <v>1935</v>
      </c>
      <c r="JJ52">
        <v>1935</v>
      </c>
      <c r="JP52">
        <v>1935</v>
      </c>
      <c r="JV52">
        <v>1935</v>
      </c>
      <c r="KB52">
        <v>1935</v>
      </c>
    </row>
    <row r="53" spans="2:290">
      <c r="B53">
        <v>1968</v>
      </c>
      <c r="C53">
        <v>1.4359999999999999</v>
      </c>
      <c r="D53">
        <v>-5.2999999999999999E-2</v>
      </c>
      <c r="I53">
        <v>1968</v>
      </c>
      <c r="P53">
        <v>1968</v>
      </c>
      <c r="W53">
        <v>1968</v>
      </c>
      <c r="AD53">
        <v>1968</v>
      </c>
      <c r="AK53">
        <v>1968</v>
      </c>
      <c r="AR53">
        <v>1968</v>
      </c>
      <c r="DB53">
        <v>1934</v>
      </c>
      <c r="DI53">
        <v>1934</v>
      </c>
      <c r="DP53">
        <v>1934</v>
      </c>
      <c r="DX53">
        <v>1934</v>
      </c>
      <c r="EF53">
        <v>1934</v>
      </c>
      <c r="EO53">
        <v>1934</v>
      </c>
      <c r="EU53">
        <v>1934</v>
      </c>
      <c r="FA53">
        <v>1934</v>
      </c>
      <c r="FG53">
        <v>1934</v>
      </c>
      <c r="FN53">
        <v>1934</v>
      </c>
      <c r="FT53">
        <v>1934</v>
      </c>
      <c r="FZ53">
        <v>1934</v>
      </c>
      <c r="GF53">
        <v>1934</v>
      </c>
      <c r="GM53">
        <v>1934</v>
      </c>
      <c r="GS53">
        <v>1934</v>
      </c>
      <c r="GY53">
        <v>1934</v>
      </c>
      <c r="HE53">
        <v>1934</v>
      </c>
      <c r="HL53">
        <v>1934</v>
      </c>
      <c r="HR53">
        <v>1934</v>
      </c>
      <c r="HX53">
        <v>1934</v>
      </c>
      <c r="ID53">
        <v>1934</v>
      </c>
      <c r="IK53">
        <v>1934</v>
      </c>
      <c r="IQ53">
        <v>1934</v>
      </c>
      <c r="IW53">
        <v>1934</v>
      </c>
      <c r="JC53">
        <v>1934</v>
      </c>
      <c r="JJ53">
        <v>1934</v>
      </c>
      <c r="JP53">
        <v>1934</v>
      </c>
      <c r="JV53">
        <v>1934</v>
      </c>
      <c r="KB53">
        <v>1934</v>
      </c>
    </row>
    <row r="54" spans="2:290">
      <c r="B54">
        <v>1967</v>
      </c>
      <c r="C54">
        <v>1.137</v>
      </c>
      <c r="D54">
        <v>-5.6000000000000001E-2</v>
      </c>
      <c r="I54">
        <v>1967</v>
      </c>
      <c r="P54">
        <v>1967</v>
      </c>
      <c r="W54">
        <v>1967</v>
      </c>
      <c r="AD54">
        <v>1967</v>
      </c>
      <c r="AK54">
        <v>1967</v>
      </c>
      <c r="AR54">
        <v>1967</v>
      </c>
      <c r="DB54">
        <v>1933</v>
      </c>
      <c r="DC54">
        <f>C88</f>
        <v>0.83599999999999997</v>
      </c>
      <c r="DD54">
        <f>D88</f>
        <v>-0.23799999999999999</v>
      </c>
      <c r="DI54">
        <v>1933</v>
      </c>
      <c r="DJ54">
        <f>C88</f>
        <v>0.83599999999999997</v>
      </c>
      <c r="DK54">
        <f>D88</f>
        <v>-0.23799999999999999</v>
      </c>
      <c r="DP54">
        <v>1933</v>
      </c>
      <c r="DX54">
        <v>1933</v>
      </c>
      <c r="DY54">
        <f>(C88*1.2) - 1.2344</f>
        <v>-0.23120000000000007</v>
      </c>
      <c r="DZ54">
        <f>D88</f>
        <v>-0.23799999999999999</v>
      </c>
      <c r="EF54">
        <v>1933</v>
      </c>
      <c r="EG54">
        <f>(C88*1.2) - 1.2344</f>
        <v>-0.23120000000000007</v>
      </c>
      <c r="EH54">
        <f>D88</f>
        <v>-0.23799999999999999</v>
      </c>
      <c r="EO54">
        <v>1933</v>
      </c>
      <c r="EP54">
        <f>C88</f>
        <v>0.83599999999999997</v>
      </c>
      <c r="EQ54">
        <f>D88</f>
        <v>-0.23799999999999999</v>
      </c>
      <c r="EU54">
        <v>1933</v>
      </c>
      <c r="EV54">
        <f>C88</f>
        <v>0.83599999999999997</v>
      </c>
      <c r="EW54">
        <f>D88</f>
        <v>-0.23799999999999999</v>
      </c>
      <c r="FA54">
        <v>1933</v>
      </c>
      <c r="FG54">
        <v>1933</v>
      </c>
      <c r="FH54">
        <f>C88</f>
        <v>0.83599999999999997</v>
      </c>
      <c r="FI54">
        <f>D88</f>
        <v>-0.23799999999999999</v>
      </c>
      <c r="FN54">
        <v>1933</v>
      </c>
      <c r="FO54">
        <f>(C87+C88+C89)/3</f>
        <v>0.84933333333333338</v>
      </c>
      <c r="FP54">
        <f>(D87+D88+D89)/3</f>
        <v>-0.19766666666666666</v>
      </c>
      <c r="FT54">
        <v>1933</v>
      </c>
      <c r="FU54">
        <f>(C87+C88+C89)/3</f>
        <v>0.84933333333333338</v>
      </c>
      <c r="FV54">
        <f>(D87+D88+D89)/3</f>
        <v>-0.19766666666666666</v>
      </c>
      <c r="FZ54">
        <v>1933</v>
      </c>
      <c r="GF54">
        <v>1933</v>
      </c>
      <c r="GG54">
        <f>(C87+C88+C89)/3</f>
        <v>0.84933333333333338</v>
      </c>
      <c r="GH54">
        <f>(D87+D88+D89)/3</f>
        <v>-0.19766666666666666</v>
      </c>
      <c r="GM54">
        <v>1933</v>
      </c>
      <c r="GN54">
        <f>(C86+C87+C88+C89+C90)/5</f>
        <v>0.89599999999999991</v>
      </c>
      <c r="GO54">
        <f>(D86+D87+D88+D89+D90)/5</f>
        <v>-0.17480000000000001</v>
      </c>
      <c r="GS54">
        <v>1933</v>
      </c>
      <c r="GT54">
        <f>(C86+C87+C88+C89+C90)/5</f>
        <v>0.89599999999999991</v>
      </c>
      <c r="GU54">
        <f>(D86+D87+D88+D89+D90)/5</f>
        <v>-0.17480000000000001</v>
      </c>
      <c r="GY54">
        <v>1933</v>
      </c>
      <c r="HE54">
        <v>1933</v>
      </c>
      <c r="HF54">
        <f>(C86+C87+C88+C89+C90)/5</f>
        <v>0.89599999999999991</v>
      </c>
      <c r="HG54">
        <f>(D86+D87+D88+D89+D90)/5</f>
        <v>-0.17480000000000001</v>
      </c>
      <c r="HL54">
        <v>1933</v>
      </c>
      <c r="HM54">
        <f>(C85+C86+C87+C88+C89+C90+C91)/7</f>
        <v>1.0148571428571429</v>
      </c>
      <c r="HN54">
        <f>(D85+D86+D87+D88+D89+D90+D91)/7</f>
        <v>-0.16614285714285712</v>
      </c>
      <c r="HR54">
        <v>1933</v>
      </c>
      <c r="HS54">
        <f>(C85+C86+C87+C88+C89+C90+C91)/7</f>
        <v>1.0148571428571429</v>
      </c>
      <c r="HT54">
        <f>(D85+D86+D87+D88+D89+D90+D91)/7</f>
        <v>-0.16614285714285712</v>
      </c>
      <c r="HX54">
        <v>1933</v>
      </c>
      <c r="ID54">
        <v>1933</v>
      </c>
      <c r="IE54">
        <f>(C85+C86+C87+C88+C89+C90+C91)/7</f>
        <v>1.0148571428571429</v>
      </c>
      <c r="IF54">
        <f>(D85+D86+D87+D88+D89+D90+D91)/7</f>
        <v>-0.16614285714285712</v>
      </c>
      <c r="IK54">
        <v>1933</v>
      </c>
      <c r="IL54">
        <f>(C84+C85+C86+C87+C88+C89+C90+C91+C92)/9</f>
        <v>1.1023333333333334</v>
      </c>
      <c r="IM54">
        <f>(D84+D85+D86+D87+D88+D89+D90+D91+D92)/9</f>
        <v>-0.16322222222222224</v>
      </c>
      <c r="IQ54">
        <v>1933</v>
      </c>
      <c r="IR54">
        <f>(C84+C85+C86+C87+C88+C89+C90+C91+C92)/9</f>
        <v>1.1023333333333334</v>
      </c>
      <c r="IS54">
        <f>(D84+D85+D86+D87+D88+D89+D90+D91+D92)/9</f>
        <v>-0.16322222222222224</v>
      </c>
      <c r="IW54">
        <v>1933</v>
      </c>
      <c r="JC54">
        <v>1933</v>
      </c>
      <c r="JD54">
        <f>(C84+C85+C86+C87+C88+C89+C90+C91+C92)/9</f>
        <v>1.1023333333333334</v>
      </c>
      <c r="JE54">
        <f>(D84+D85+D86+D87+D88+D89+D90+D91+D92)/9</f>
        <v>-0.16322222222222224</v>
      </c>
      <c r="JJ54">
        <v>1933</v>
      </c>
      <c r="JK54">
        <f>(C83+C84+C85+C86+C87+C88+C89+C90+C91+C92+C93)/11</f>
        <v>1.1669090909090909</v>
      </c>
      <c r="JL54">
        <f>(D83+D84+D85+D86+D87+D88+D89+D90+D91+D92+D93)/11</f>
        <v>-0.16172727272727272</v>
      </c>
      <c r="JP54">
        <v>1933</v>
      </c>
      <c r="JQ54">
        <f>(C83+C84+C85+C86+C87+C88+C89+C90+C91+C92+C93)/11</f>
        <v>1.1669090909090909</v>
      </c>
      <c r="JR54">
        <f>(D83+D84+D85+D86+D87+D88+D89+D90+D91+D92+D93)/11</f>
        <v>-0.16172727272727272</v>
      </c>
      <c r="JV54">
        <v>1933</v>
      </c>
      <c r="KB54">
        <v>1933</v>
      </c>
      <c r="KC54">
        <f>(C83+C84+C85+C86+C87+C88+C89+C90+C91+C92+C93)/11</f>
        <v>1.1669090909090909</v>
      </c>
      <c r="KD54">
        <f>(D83+D84+D85+D86+D87+D88+D89+D90+D91+D92+D93)/11</f>
        <v>-0.16172727272727272</v>
      </c>
    </row>
    <row r="55" spans="2:290">
      <c r="B55">
        <v>1966</v>
      </c>
      <c r="C55">
        <v>0.93300000000000005</v>
      </c>
      <c r="D55">
        <v>-1E-3</v>
      </c>
      <c r="I55">
        <v>1966</v>
      </c>
      <c r="P55">
        <v>1966</v>
      </c>
      <c r="W55">
        <v>1966</v>
      </c>
      <c r="AD55">
        <v>1966</v>
      </c>
      <c r="AK55">
        <v>1966</v>
      </c>
      <c r="AR55">
        <v>1966</v>
      </c>
      <c r="DB55">
        <v>1932</v>
      </c>
      <c r="DI55">
        <v>1932</v>
      </c>
      <c r="DP55">
        <v>1932</v>
      </c>
      <c r="DX55">
        <v>1932</v>
      </c>
      <c r="EF55">
        <v>1932</v>
      </c>
      <c r="EO55">
        <v>1932</v>
      </c>
      <c r="EU55">
        <v>1932</v>
      </c>
      <c r="FA55">
        <v>1932</v>
      </c>
      <c r="FG55">
        <v>1932</v>
      </c>
      <c r="FN55">
        <v>1932</v>
      </c>
      <c r="FT55">
        <v>1932</v>
      </c>
      <c r="FZ55">
        <v>1932</v>
      </c>
      <c r="GF55">
        <v>1932</v>
      </c>
      <c r="GM55">
        <v>1932</v>
      </c>
      <c r="GS55">
        <v>1932</v>
      </c>
      <c r="GY55">
        <v>1932</v>
      </c>
      <c r="HE55">
        <v>1932</v>
      </c>
      <c r="HL55">
        <v>1932</v>
      </c>
      <c r="HR55">
        <v>1932</v>
      </c>
      <c r="HX55">
        <v>1932</v>
      </c>
      <c r="ID55">
        <v>1932</v>
      </c>
      <c r="IK55">
        <v>1932</v>
      </c>
      <c r="IQ55">
        <v>1932</v>
      </c>
      <c r="IW55">
        <v>1932</v>
      </c>
      <c r="JC55">
        <v>1932</v>
      </c>
      <c r="JJ55">
        <v>1932</v>
      </c>
      <c r="JP55">
        <v>1932</v>
      </c>
      <c r="JV55">
        <v>1932</v>
      </c>
      <c r="KB55">
        <v>1932</v>
      </c>
    </row>
    <row r="56" spans="2:290">
      <c r="B56">
        <v>1965</v>
      </c>
      <c r="C56">
        <v>0.83</v>
      </c>
      <c r="D56">
        <v>-0.109</v>
      </c>
      <c r="I56">
        <v>1965</v>
      </c>
      <c r="P56">
        <v>1965</v>
      </c>
      <c r="W56">
        <v>1965</v>
      </c>
      <c r="AD56">
        <v>1965</v>
      </c>
      <c r="AE56">
        <f>C56</f>
        <v>0.83</v>
      </c>
      <c r="AF56">
        <f>D56</f>
        <v>-0.109</v>
      </c>
      <c r="AK56">
        <v>1965</v>
      </c>
      <c r="AR56">
        <v>1965</v>
      </c>
      <c r="AS56">
        <f>C56</f>
        <v>0.83</v>
      </c>
      <c r="AT56">
        <f>D56</f>
        <v>-0.109</v>
      </c>
      <c r="DB56">
        <v>1931</v>
      </c>
      <c r="DI56">
        <v>1931</v>
      </c>
      <c r="DP56">
        <v>1931</v>
      </c>
      <c r="DX56">
        <v>1931</v>
      </c>
      <c r="EF56">
        <v>1931</v>
      </c>
      <c r="EO56">
        <v>1931</v>
      </c>
      <c r="EU56">
        <v>1931</v>
      </c>
      <c r="FA56">
        <v>1931</v>
      </c>
      <c r="FG56">
        <v>1931</v>
      </c>
      <c r="FN56">
        <v>1931</v>
      </c>
      <c r="FT56">
        <v>1931</v>
      </c>
      <c r="FZ56">
        <v>1931</v>
      </c>
      <c r="GF56">
        <v>1931</v>
      </c>
      <c r="GM56">
        <v>1931</v>
      </c>
      <c r="GS56">
        <v>1931</v>
      </c>
      <c r="GY56">
        <v>1931</v>
      </c>
      <c r="HE56">
        <v>1931</v>
      </c>
      <c r="HL56">
        <v>1931</v>
      </c>
      <c r="HR56">
        <v>1931</v>
      </c>
      <c r="HX56">
        <v>1931</v>
      </c>
      <c r="ID56">
        <v>1931</v>
      </c>
      <c r="IK56">
        <v>1931</v>
      </c>
      <c r="IQ56">
        <v>1931</v>
      </c>
      <c r="IW56">
        <v>1931</v>
      </c>
      <c r="JC56">
        <v>1931</v>
      </c>
      <c r="JJ56">
        <v>1931</v>
      </c>
      <c r="JP56">
        <v>1931</v>
      </c>
      <c r="JV56">
        <v>1931</v>
      </c>
      <c r="KB56">
        <v>1931</v>
      </c>
    </row>
    <row r="57" spans="2:290">
      <c r="B57">
        <v>1964</v>
      </c>
      <c r="C57">
        <v>0.878</v>
      </c>
      <c r="D57">
        <v>-0.14899999999999999</v>
      </c>
      <c r="I57">
        <v>1964</v>
      </c>
      <c r="P57">
        <v>1964</v>
      </c>
      <c r="W57">
        <v>1964</v>
      </c>
      <c r="AD57">
        <v>1964</v>
      </c>
      <c r="AK57">
        <v>1964</v>
      </c>
      <c r="AR57">
        <v>1964</v>
      </c>
      <c r="DB57">
        <v>1930</v>
      </c>
      <c r="DI57">
        <v>1930</v>
      </c>
      <c r="DP57">
        <v>1930</v>
      </c>
      <c r="DX57">
        <v>1930</v>
      </c>
      <c r="EF57">
        <v>1930</v>
      </c>
      <c r="EO57">
        <v>1930</v>
      </c>
      <c r="EU57">
        <v>1930</v>
      </c>
      <c r="FA57">
        <v>1930</v>
      </c>
      <c r="FG57">
        <v>1930</v>
      </c>
      <c r="FN57">
        <v>1930</v>
      </c>
      <c r="FT57">
        <v>1930</v>
      </c>
      <c r="FZ57">
        <v>1930</v>
      </c>
      <c r="GF57">
        <v>1930</v>
      </c>
      <c r="GM57">
        <v>1930</v>
      </c>
      <c r="GS57">
        <v>1930</v>
      </c>
      <c r="GY57">
        <v>1930</v>
      </c>
      <c r="HE57">
        <v>1930</v>
      </c>
      <c r="HL57">
        <v>1930</v>
      </c>
      <c r="HR57">
        <v>1930</v>
      </c>
      <c r="HX57">
        <v>1930</v>
      </c>
      <c r="ID57">
        <v>1930</v>
      </c>
      <c r="IK57">
        <v>1930</v>
      </c>
      <c r="IQ57">
        <v>1930</v>
      </c>
      <c r="IW57">
        <v>1930</v>
      </c>
      <c r="JC57">
        <v>1930</v>
      </c>
      <c r="JJ57">
        <v>1930</v>
      </c>
      <c r="JP57">
        <v>1930</v>
      </c>
      <c r="JV57">
        <v>1930</v>
      </c>
      <c r="KB57">
        <v>1930</v>
      </c>
    </row>
    <row r="58" spans="2:290">
      <c r="B58">
        <v>1963</v>
      </c>
      <c r="C58">
        <v>1.014</v>
      </c>
      <c r="D58">
        <v>5.8999999999999997E-2</v>
      </c>
      <c r="I58">
        <v>1963</v>
      </c>
      <c r="P58">
        <v>1963</v>
      </c>
      <c r="W58">
        <v>1963</v>
      </c>
      <c r="AD58">
        <v>1963</v>
      </c>
      <c r="AK58">
        <v>1963</v>
      </c>
      <c r="AR58">
        <v>1963</v>
      </c>
      <c r="DB58">
        <v>1929</v>
      </c>
      <c r="DI58">
        <v>1929</v>
      </c>
      <c r="DP58">
        <v>1929</v>
      </c>
      <c r="DX58">
        <v>1929</v>
      </c>
      <c r="EF58">
        <v>1929</v>
      </c>
      <c r="EO58">
        <v>1929</v>
      </c>
      <c r="EU58">
        <v>1929</v>
      </c>
      <c r="FA58">
        <v>1929</v>
      </c>
      <c r="FG58">
        <v>1929</v>
      </c>
      <c r="FN58">
        <v>1929</v>
      </c>
      <c r="FT58">
        <v>1929</v>
      </c>
      <c r="FZ58">
        <v>1929</v>
      </c>
      <c r="GF58">
        <v>1929</v>
      </c>
      <c r="GM58">
        <v>1929</v>
      </c>
      <c r="GS58">
        <v>1929</v>
      </c>
      <c r="GY58">
        <v>1929</v>
      </c>
      <c r="HE58">
        <v>1929</v>
      </c>
      <c r="HL58">
        <v>1929</v>
      </c>
      <c r="HR58">
        <v>1929</v>
      </c>
      <c r="HX58">
        <v>1929</v>
      </c>
      <c r="ID58">
        <v>1929</v>
      </c>
      <c r="IK58">
        <v>1929</v>
      </c>
      <c r="IQ58">
        <v>1929</v>
      </c>
      <c r="IW58">
        <v>1929</v>
      </c>
      <c r="JC58">
        <v>1929</v>
      </c>
      <c r="JJ58">
        <v>1929</v>
      </c>
      <c r="JP58">
        <v>1929</v>
      </c>
      <c r="JV58">
        <v>1929</v>
      </c>
      <c r="KB58">
        <v>1929</v>
      </c>
    </row>
    <row r="59" spans="2:290">
      <c r="B59">
        <v>1962</v>
      </c>
      <c r="C59">
        <v>1.1850000000000001</v>
      </c>
      <c r="D59">
        <v>0.01</v>
      </c>
      <c r="I59">
        <v>1962</v>
      </c>
      <c r="P59">
        <v>1962</v>
      </c>
      <c r="W59">
        <v>1962</v>
      </c>
      <c r="AD59">
        <v>1962</v>
      </c>
      <c r="AK59">
        <v>1962</v>
      </c>
      <c r="AR59">
        <v>1962</v>
      </c>
      <c r="DB59">
        <v>1928</v>
      </c>
      <c r="DI59">
        <v>1928</v>
      </c>
      <c r="DP59">
        <v>1928</v>
      </c>
      <c r="DX59">
        <v>1928</v>
      </c>
      <c r="EF59">
        <v>1928</v>
      </c>
      <c r="EO59">
        <v>1928</v>
      </c>
      <c r="EU59">
        <v>1928</v>
      </c>
      <c r="FA59">
        <v>1928</v>
      </c>
      <c r="FG59">
        <v>1928</v>
      </c>
      <c r="FN59">
        <v>1928</v>
      </c>
      <c r="FT59">
        <v>1928</v>
      </c>
      <c r="FZ59">
        <v>1928</v>
      </c>
      <c r="GF59">
        <v>1928</v>
      </c>
      <c r="GM59">
        <v>1928</v>
      </c>
      <c r="GS59">
        <v>1928</v>
      </c>
      <c r="GY59">
        <v>1928</v>
      </c>
      <c r="HE59">
        <v>1928</v>
      </c>
      <c r="HL59">
        <v>1928</v>
      </c>
      <c r="HR59">
        <v>1928</v>
      </c>
      <c r="HX59">
        <v>1928</v>
      </c>
      <c r="ID59">
        <v>1928</v>
      </c>
      <c r="IK59">
        <v>1928</v>
      </c>
      <c r="IQ59">
        <v>1928</v>
      </c>
      <c r="IW59">
        <v>1928</v>
      </c>
      <c r="JC59">
        <v>1928</v>
      </c>
      <c r="JJ59">
        <v>1928</v>
      </c>
      <c r="JP59">
        <v>1928</v>
      </c>
      <c r="JV59">
        <v>1928</v>
      </c>
      <c r="KB59">
        <v>1928</v>
      </c>
    </row>
    <row r="60" spans="2:290">
      <c r="B60">
        <v>1961</v>
      </c>
      <c r="C60">
        <v>1.58</v>
      </c>
      <c r="D60">
        <v>5.2999999999999999E-2</v>
      </c>
      <c r="I60">
        <v>1961</v>
      </c>
      <c r="P60">
        <v>1961</v>
      </c>
      <c r="W60">
        <v>1961</v>
      </c>
      <c r="AD60">
        <v>1961</v>
      </c>
      <c r="AK60">
        <v>1961</v>
      </c>
      <c r="AR60">
        <v>1961</v>
      </c>
      <c r="DB60">
        <v>1927</v>
      </c>
      <c r="DI60">
        <v>1927</v>
      </c>
      <c r="DP60">
        <v>1927</v>
      </c>
      <c r="DX60">
        <v>1927</v>
      </c>
      <c r="EF60">
        <v>1927</v>
      </c>
      <c r="EO60">
        <v>1927</v>
      </c>
      <c r="EU60">
        <v>1927</v>
      </c>
      <c r="FA60">
        <v>1927</v>
      </c>
      <c r="FG60">
        <v>1927</v>
      </c>
      <c r="FN60">
        <v>1927</v>
      </c>
      <c r="FT60">
        <v>1927</v>
      </c>
      <c r="FZ60">
        <v>1927</v>
      </c>
      <c r="GF60">
        <v>1927</v>
      </c>
      <c r="GM60">
        <v>1927</v>
      </c>
      <c r="GS60">
        <v>1927</v>
      </c>
      <c r="GY60">
        <v>1927</v>
      </c>
      <c r="HE60">
        <v>1927</v>
      </c>
      <c r="HL60">
        <v>1927</v>
      </c>
      <c r="HR60">
        <v>1927</v>
      </c>
      <c r="HX60">
        <v>1927</v>
      </c>
      <c r="ID60">
        <v>1927</v>
      </c>
      <c r="IK60">
        <v>1927</v>
      </c>
      <c r="IQ60">
        <v>1927</v>
      </c>
      <c r="IW60">
        <v>1927</v>
      </c>
      <c r="JC60">
        <v>1927</v>
      </c>
      <c r="JJ60">
        <v>1927</v>
      </c>
      <c r="JP60">
        <v>1927</v>
      </c>
      <c r="JV60">
        <v>1927</v>
      </c>
      <c r="KB60">
        <v>1927</v>
      </c>
    </row>
    <row r="61" spans="2:290">
      <c r="B61">
        <v>1960</v>
      </c>
      <c r="C61">
        <v>1.9259999999999999</v>
      </c>
      <c r="D61">
        <v>-2E-3</v>
      </c>
      <c r="I61">
        <v>1960</v>
      </c>
      <c r="P61">
        <v>1960</v>
      </c>
      <c r="W61">
        <v>1960</v>
      </c>
      <c r="AD61">
        <v>1960</v>
      </c>
      <c r="AK61">
        <v>1960</v>
      </c>
      <c r="AR61">
        <v>1960</v>
      </c>
      <c r="DB61">
        <v>1926</v>
      </c>
      <c r="DI61">
        <v>1926</v>
      </c>
      <c r="DP61">
        <v>1926</v>
      </c>
      <c r="DX61">
        <v>1926</v>
      </c>
      <c r="EF61">
        <v>1926</v>
      </c>
      <c r="EO61">
        <v>1926</v>
      </c>
      <c r="EU61">
        <v>1926</v>
      </c>
      <c r="FA61">
        <v>1926</v>
      </c>
      <c r="FG61">
        <v>1926</v>
      </c>
      <c r="FN61">
        <v>1926</v>
      </c>
      <c r="FT61">
        <v>1926</v>
      </c>
      <c r="FZ61">
        <v>1926</v>
      </c>
      <c r="GF61">
        <v>1926</v>
      </c>
      <c r="GM61">
        <v>1926</v>
      </c>
      <c r="GS61">
        <v>1926</v>
      </c>
      <c r="GY61">
        <v>1926</v>
      </c>
      <c r="HE61">
        <v>1926</v>
      </c>
      <c r="HL61">
        <v>1926</v>
      </c>
      <c r="HR61">
        <v>1926</v>
      </c>
      <c r="HX61">
        <v>1926</v>
      </c>
      <c r="ID61">
        <v>1926</v>
      </c>
      <c r="IK61">
        <v>1926</v>
      </c>
      <c r="IQ61">
        <v>1926</v>
      </c>
      <c r="IW61">
        <v>1926</v>
      </c>
      <c r="JC61">
        <v>1926</v>
      </c>
      <c r="JJ61">
        <v>1926</v>
      </c>
      <c r="JP61">
        <v>1926</v>
      </c>
      <c r="JV61">
        <v>1926</v>
      </c>
      <c r="KB61">
        <v>1926</v>
      </c>
    </row>
    <row r="62" spans="2:290">
      <c r="B62">
        <v>1959</v>
      </c>
      <c r="C62">
        <v>2.0579999999999998</v>
      </c>
      <c r="D62">
        <v>4.1000000000000002E-2</v>
      </c>
      <c r="I62">
        <v>1959</v>
      </c>
      <c r="P62">
        <v>1959</v>
      </c>
      <c r="W62">
        <v>1959</v>
      </c>
      <c r="AD62">
        <v>1959</v>
      </c>
      <c r="AK62">
        <v>1959</v>
      </c>
      <c r="AR62">
        <v>1959</v>
      </c>
      <c r="DB62">
        <v>1925</v>
      </c>
      <c r="DI62">
        <v>1925</v>
      </c>
      <c r="DP62">
        <v>1925</v>
      </c>
      <c r="DX62">
        <v>1925</v>
      </c>
      <c r="EF62">
        <v>1925</v>
      </c>
      <c r="EO62">
        <v>1925</v>
      </c>
      <c r="EU62">
        <v>1925</v>
      </c>
      <c r="FA62">
        <v>1925</v>
      </c>
      <c r="FG62">
        <v>1925</v>
      </c>
      <c r="FN62">
        <v>1925</v>
      </c>
      <c r="FT62">
        <v>1925</v>
      </c>
      <c r="FZ62">
        <v>1925</v>
      </c>
      <c r="GF62">
        <v>1925</v>
      </c>
      <c r="GM62">
        <v>1925</v>
      </c>
      <c r="GS62">
        <v>1925</v>
      </c>
      <c r="GY62">
        <v>1925</v>
      </c>
      <c r="HE62">
        <v>1925</v>
      </c>
      <c r="HL62">
        <v>1925</v>
      </c>
      <c r="HR62">
        <v>1925</v>
      </c>
      <c r="HX62">
        <v>1925</v>
      </c>
      <c r="ID62">
        <v>1925</v>
      </c>
      <c r="IK62">
        <v>1925</v>
      </c>
      <c r="IQ62">
        <v>1925</v>
      </c>
      <c r="IW62">
        <v>1925</v>
      </c>
      <c r="JC62">
        <v>1925</v>
      </c>
      <c r="JJ62">
        <v>1925</v>
      </c>
      <c r="JP62">
        <v>1925</v>
      </c>
      <c r="JV62">
        <v>1925</v>
      </c>
      <c r="KB62">
        <v>1925</v>
      </c>
    </row>
    <row r="63" spans="2:290">
      <c r="B63">
        <v>1958</v>
      </c>
      <c r="C63">
        <v>2.363</v>
      </c>
      <c r="D63">
        <v>8.3000000000000004E-2</v>
      </c>
      <c r="I63">
        <v>1958</v>
      </c>
      <c r="J63">
        <f>C63</f>
        <v>2.363</v>
      </c>
      <c r="K63">
        <f>D63</f>
        <v>8.3000000000000004E-2</v>
      </c>
      <c r="P63">
        <v>1958</v>
      </c>
      <c r="Q63">
        <f>J63</f>
        <v>2.363</v>
      </c>
      <c r="R63">
        <f>K63</f>
        <v>8.3000000000000004E-2</v>
      </c>
      <c r="W63">
        <v>1958</v>
      </c>
      <c r="AD63">
        <v>1958</v>
      </c>
      <c r="AK63">
        <v>1958</v>
      </c>
      <c r="AR63">
        <v>1958</v>
      </c>
      <c r="DB63">
        <v>1924</v>
      </c>
      <c r="DI63">
        <v>1924</v>
      </c>
      <c r="DP63">
        <v>1924</v>
      </c>
      <c r="DX63">
        <v>1924</v>
      </c>
      <c r="EF63">
        <v>1924</v>
      </c>
      <c r="EO63">
        <v>1924</v>
      </c>
      <c r="EU63">
        <v>1924</v>
      </c>
      <c r="FA63">
        <v>1924</v>
      </c>
      <c r="FG63">
        <v>1924</v>
      </c>
      <c r="FN63">
        <v>1924</v>
      </c>
      <c r="FT63">
        <v>1924</v>
      </c>
      <c r="FZ63">
        <v>1924</v>
      </c>
      <c r="GF63">
        <v>1924</v>
      </c>
      <c r="GM63">
        <v>1924</v>
      </c>
      <c r="GS63">
        <v>1924</v>
      </c>
      <c r="GY63">
        <v>1924</v>
      </c>
      <c r="HE63">
        <v>1924</v>
      </c>
      <c r="HL63">
        <v>1924</v>
      </c>
      <c r="HR63">
        <v>1924</v>
      </c>
      <c r="HX63">
        <v>1924</v>
      </c>
      <c r="ID63">
        <v>1924</v>
      </c>
      <c r="IK63">
        <v>1924</v>
      </c>
      <c r="IQ63">
        <v>1924</v>
      </c>
      <c r="IW63">
        <v>1924</v>
      </c>
      <c r="JC63">
        <v>1924</v>
      </c>
      <c r="JJ63">
        <v>1924</v>
      </c>
      <c r="JP63">
        <v>1924</v>
      </c>
      <c r="JV63">
        <v>1924</v>
      </c>
      <c r="KB63">
        <v>1924</v>
      </c>
    </row>
    <row r="64" spans="2:290">
      <c r="B64">
        <v>1957</v>
      </c>
      <c r="C64">
        <v>2.0979999999999999</v>
      </c>
      <c r="D64">
        <v>5.0999999999999997E-2</v>
      </c>
      <c r="I64">
        <v>1957</v>
      </c>
      <c r="P64">
        <v>1957</v>
      </c>
      <c r="W64">
        <v>1957</v>
      </c>
      <c r="AD64">
        <v>1957</v>
      </c>
      <c r="AK64">
        <v>1957</v>
      </c>
      <c r="AR64">
        <v>1957</v>
      </c>
      <c r="DB64">
        <v>1923</v>
      </c>
      <c r="DC64">
        <f>C98</f>
        <v>0.59799999999999998</v>
      </c>
      <c r="DD64">
        <f>D98</f>
        <v>-0.30599999999999999</v>
      </c>
      <c r="DI64">
        <v>1923</v>
      </c>
      <c r="DP64">
        <v>1923</v>
      </c>
      <c r="DQ64">
        <f>C98</f>
        <v>0.59799999999999998</v>
      </c>
      <c r="DR64">
        <f>D98</f>
        <v>-0.30599999999999999</v>
      </c>
      <c r="DX64">
        <v>1923</v>
      </c>
      <c r="DY64">
        <f>(C98*1.2) - 1.2344</f>
        <v>-0.51680000000000004</v>
      </c>
      <c r="DZ64">
        <f>D98</f>
        <v>-0.30599999999999999</v>
      </c>
      <c r="EF64">
        <v>1923</v>
      </c>
      <c r="EG64">
        <f>((C98+0.142)*1.2) - 1.2344</f>
        <v>-0.34639999999999993</v>
      </c>
      <c r="EH64">
        <f>D98</f>
        <v>-0.30599999999999999</v>
      </c>
      <c r="EO64">
        <v>1923</v>
      </c>
      <c r="EP64">
        <f>C98</f>
        <v>0.59799999999999998</v>
      </c>
      <c r="EQ64">
        <f>D98</f>
        <v>-0.30599999999999999</v>
      </c>
      <c r="EU64">
        <v>1923</v>
      </c>
      <c r="FA64">
        <v>1923</v>
      </c>
      <c r="FB64">
        <f>C98</f>
        <v>0.59799999999999998</v>
      </c>
      <c r="FC64">
        <f>D98</f>
        <v>-0.30599999999999999</v>
      </c>
      <c r="FG64">
        <v>1923</v>
      </c>
      <c r="FH64">
        <f>C98 + 0.142</f>
        <v>0.74</v>
      </c>
      <c r="FI64">
        <f>D98</f>
        <v>-0.30599999999999999</v>
      </c>
      <c r="FN64">
        <v>1923</v>
      </c>
      <c r="FO64">
        <f>(C97+C98+C99)/3</f>
        <v>0.6343333333333333</v>
      </c>
      <c r="FP64">
        <f>(D97+D98+D99)/3</f>
        <v>-0.30533333333333329</v>
      </c>
      <c r="FT64">
        <v>1923</v>
      </c>
      <c r="FZ64">
        <v>1923</v>
      </c>
      <c r="GA64">
        <f>(C97+C98+C99)/3</f>
        <v>0.6343333333333333</v>
      </c>
      <c r="GB64">
        <f>(D97+D98+D99)/3</f>
        <v>-0.30533333333333329</v>
      </c>
      <c r="GF64">
        <v>1923</v>
      </c>
      <c r="GG64">
        <f>(C97+C98+C99)/3 + 0.114</f>
        <v>0.74833333333333329</v>
      </c>
      <c r="GH64">
        <f>(D97+D98+D99)/3</f>
        <v>-0.30533333333333329</v>
      </c>
      <c r="GM64">
        <v>1923</v>
      </c>
      <c r="GN64">
        <f>(C96+C97+C98+C99+C100)/5</f>
        <v>0.69879999999999998</v>
      </c>
      <c r="GO64">
        <f>(D96+D97+D98+D99+D100)/5</f>
        <v>-0.27979999999999999</v>
      </c>
      <c r="GS64">
        <v>1923</v>
      </c>
      <c r="GY64">
        <v>1923</v>
      </c>
      <c r="GZ64">
        <f>(C96+C97+C98+C99+C100)/5</f>
        <v>0.69879999999999998</v>
      </c>
      <c r="HA64">
        <f>(D96+D97+D98+D99+D100)/5</f>
        <v>-0.27979999999999999</v>
      </c>
      <c r="HE64">
        <v>1923</v>
      </c>
      <c r="HF64">
        <f>(C96+C97+C98+C99+C100)/5 + 0.11</f>
        <v>0.80879999999999996</v>
      </c>
      <c r="HG64">
        <f>(D96+D97+D98+D99+D100)/5</f>
        <v>-0.27979999999999999</v>
      </c>
      <c r="HL64">
        <v>1923</v>
      </c>
      <c r="HM64">
        <f>(C95+C96+C97+C98+C99+C100+C101)/7</f>
        <v>0.8075714285714285</v>
      </c>
      <c r="HN64">
        <f>(D95+D96+D97+D98+D99+D100+D101)/7</f>
        <v>-0.25700000000000001</v>
      </c>
      <c r="HR64">
        <v>1923</v>
      </c>
      <c r="HX64">
        <v>1923</v>
      </c>
      <c r="HY64">
        <f>(C95+C96+C97+C98+C99+C100+C101)/7</f>
        <v>0.8075714285714285</v>
      </c>
      <c r="HZ64">
        <f>(D95+D96+D97+D98+D99+D100+D101)/7</f>
        <v>-0.25700000000000001</v>
      </c>
      <c r="ID64">
        <v>1923</v>
      </c>
      <c r="IE64">
        <f>(C95+C96+C97+C98+C99+C100+C101)/7 + 0.138</f>
        <v>0.94557142857142851</v>
      </c>
      <c r="IF64">
        <f>(D95+D96+D97+D98+D99+D100+D101)/7</f>
        <v>-0.25700000000000001</v>
      </c>
      <c r="IK64">
        <v>1923</v>
      </c>
      <c r="IL64">
        <f>(C94+C95+C96+C97+C98+C99+C100+C101+C102)/9</f>
        <v>0.93499999999999994</v>
      </c>
      <c r="IM64">
        <f>(D94+D95+D96+D97+D98+D99+D100+D101+D102)/9</f>
        <v>-0.25755555555555554</v>
      </c>
      <c r="IQ64">
        <v>1923</v>
      </c>
      <c r="IW64">
        <v>1923</v>
      </c>
      <c r="IX64">
        <f>(C94+C95+C96+C97+C98+C99+C100+C101+C102)/9</f>
        <v>0.93499999999999994</v>
      </c>
      <c r="IY64">
        <f>(D94+D95+D96+D97+D98+D99+D100+D101+D102)/9</f>
        <v>-0.25755555555555554</v>
      </c>
      <c r="JC64">
        <v>1923</v>
      </c>
      <c r="JD64">
        <f>(C94+C95+C96+C97+C98+C99+C100+C101+C102)/9 + 0.12</f>
        <v>1.0549999999999999</v>
      </c>
      <c r="JE64">
        <f>(D94+D95+D96+D97+D98+D99+D100+D101+D102)/9</f>
        <v>-0.25755555555555554</v>
      </c>
      <c r="JJ64">
        <v>1923</v>
      </c>
      <c r="JK64">
        <f>(C93+C94+C95+C96+C97+C98+C99+C100+C101+C102+C103)/11</f>
        <v>1.0392727272727271</v>
      </c>
      <c r="JL64">
        <f>(D93+D94+D95+D96+D97+D98+D99+D100+D101+D102+D103)/11</f>
        <v>-0.26263636363636361</v>
      </c>
      <c r="JP64">
        <v>1923</v>
      </c>
      <c r="JV64">
        <v>1923</v>
      </c>
      <c r="JW64">
        <f>(C93+C94+C95+C96+C97+C98+C99+C100+C101+C102+C103)/11</f>
        <v>1.0392727272727271</v>
      </c>
      <c r="JX64">
        <f>(D93+D94+D95+D96+D97+D98+D99+D100+D101+D102+D103)/11</f>
        <v>-0.26263636363636361</v>
      </c>
      <c r="KB64">
        <v>1923</v>
      </c>
      <c r="KC64">
        <f>(C93+C94+C95+C96+C97+C98+C99+C100+C101+C102+C103)/11 + 0.1</f>
        <v>1.1392727272727272</v>
      </c>
      <c r="KD64">
        <f>(D93+D94+D95+D96+D97+D98+D99+D100+D101+D102+D103)/11</f>
        <v>-0.26263636363636361</v>
      </c>
    </row>
    <row r="65" spans="2:290">
      <c r="B65">
        <v>1956</v>
      </c>
      <c r="C65">
        <v>1.4950000000000001</v>
      </c>
      <c r="D65">
        <v>-0.16300000000000001</v>
      </c>
      <c r="I65">
        <v>1956</v>
      </c>
      <c r="P65">
        <v>1956</v>
      </c>
      <c r="W65">
        <v>1956</v>
      </c>
      <c r="AD65">
        <v>1956</v>
      </c>
      <c r="AK65">
        <v>1956</v>
      </c>
      <c r="AR65">
        <v>1956</v>
      </c>
      <c r="DB65">
        <v>1922</v>
      </c>
      <c r="DI65">
        <v>1922</v>
      </c>
      <c r="DP65">
        <v>1922</v>
      </c>
      <c r="DX65">
        <v>1922</v>
      </c>
      <c r="EF65">
        <v>1922</v>
      </c>
      <c r="EO65">
        <v>1922</v>
      </c>
      <c r="EU65">
        <v>1922</v>
      </c>
      <c r="FA65">
        <v>1922</v>
      </c>
      <c r="FG65">
        <v>1922</v>
      </c>
      <c r="FN65">
        <v>1922</v>
      </c>
      <c r="FT65">
        <v>1922</v>
      </c>
      <c r="FZ65">
        <v>1922</v>
      </c>
      <c r="GF65">
        <v>1922</v>
      </c>
      <c r="GM65">
        <v>1922</v>
      </c>
      <c r="GS65">
        <v>1922</v>
      </c>
      <c r="GY65">
        <v>1922</v>
      </c>
      <c r="HE65">
        <v>1922</v>
      </c>
      <c r="HL65">
        <v>1922</v>
      </c>
      <c r="HR65">
        <v>1922</v>
      </c>
      <c r="HX65">
        <v>1922</v>
      </c>
      <c r="ID65">
        <v>1922</v>
      </c>
      <c r="IK65">
        <v>1922</v>
      </c>
      <c r="IQ65">
        <v>1922</v>
      </c>
      <c r="IW65">
        <v>1922</v>
      </c>
      <c r="JC65">
        <v>1922</v>
      </c>
      <c r="JJ65">
        <v>1922</v>
      </c>
      <c r="JP65">
        <v>1922</v>
      </c>
      <c r="JV65">
        <v>1922</v>
      </c>
      <c r="KB65">
        <v>1922</v>
      </c>
    </row>
    <row r="66" spans="2:290">
      <c r="B66">
        <v>1955</v>
      </c>
      <c r="C66">
        <v>1.1120000000000001</v>
      </c>
      <c r="D66">
        <v>-0.16200000000000001</v>
      </c>
      <c r="I66">
        <v>1955</v>
      </c>
      <c r="P66">
        <v>1955</v>
      </c>
      <c r="W66">
        <v>1955</v>
      </c>
      <c r="AD66">
        <v>1955</v>
      </c>
      <c r="AK66">
        <v>1955</v>
      </c>
      <c r="AR66">
        <v>1955</v>
      </c>
      <c r="DB66">
        <v>1921</v>
      </c>
      <c r="DI66">
        <v>1921</v>
      </c>
      <c r="DP66">
        <v>1921</v>
      </c>
      <c r="DX66">
        <v>1921</v>
      </c>
      <c r="EF66">
        <v>1921</v>
      </c>
      <c r="EO66">
        <v>1921</v>
      </c>
      <c r="EU66">
        <v>1921</v>
      </c>
      <c r="FA66">
        <v>1921</v>
      </c>
      <c r="FG66">
        <v>1921</v>
      </c>
      <c r="FN66">
        <v>1921</v>
      </c>
      <c r="FT66">
        <v>1921</v>
      </c>
      <c r="FZ66">
        <v>1921</v>
      </c>
      <c r="GF66">
        <v>1921</v>
      </c>
      <c r="GM66">
        <v>1921</v>
      </c>
      <c r="GS66">
        <v>1921</v>
      </c>
      <c r="GY66">
        <v>1921</v>
      </c>
      <c r="HE66">
        <v>1921</v>
      </c>
      <c r="HL66">
        <v>1921</v>
      </c>
      <c r="HR66">
        <v>1921</v>
      </c>
      <c r="HX66">
        <v>1921</v>
      </c>
      <c r="ID66">
        <v>1921</v>
      </c>
      <c r="IK66">
        <v>1921</v>
      </c>
      <c r="IQ66">
        <v>1921</v>
      </c>
      <c r="IW66">
        <v>1921</v>
      </c>
      <c r="JC66">
        <v>1921</v>
      </c>
      <c r="JJ66">
        <v>1921</v>
      </c>
      <c r="JP66">
        <v>1921</v>
      </c>
      <c r="JV66">
        <v>1921</v>
      </c>
      <c r="KB66">
        <v>1921</v>
      </c>
    </row>
    <row r="67" spans="2:290">
      <c r="B67">
        <v>1954</v>
      </c>
      <c r="C67">
        <v>0.98199999999999998</v>
      </c>
      <c r="D67">
        <v>-9.7000000000000003E-2</v>
      </c>
      <c r="I67">
        <v>1954</v>
      </c>
      <c r="P67">
        <v>1954</v>
      </c>
      <c r="W67">
        <v>1954</v>
      </c>
      <c r="AD67">
        <v>1954</v>
      </c>
      <c r="AE67">
        <f>C67</f>
        <v>0.98199999999999998</v>
      </c>
      <c r="AF67">
        <f>D67</f>
        <v>-9.7000000000000003E-2</v>
      </c>
      <c r="AK67">
        <v>1954</v>
      </c>
      <c r="AL67">
        <f>C67</f>
        <v>0.98199999999999998</v>
      </c>
      <c r="AM67">
        <f>D67</f>
        <v>-9.7000000000000003E-2</v>
      </c>
      <c r="AR67">
        <v>1954</v>
      </c>
      <c r="DB67">
        <v>1920</v>
      </c>
      <c r="DI67">
        <v>1920</v>
      </c>
      <c r="DP67">
        <v>1920</v>
      </c>
      <c r="DX67">
        <v>1920</v>
      </c>
      <c r="EF67">
        <v>1920</v>
      </c>
      <c r="EO67">
        <v>1920</v>
      </c>
      <c r="EU67">
        <v>1920</v>
      </c>
      <c r="FA67">
        <v>1920</v>
      </c>
      <c r="FG67">
        <v>1920</v>
      </c>
      <c r="FN67">
        <v>1920</v>
      </c>
      <c r="FT67">
        <v>1920</v>
      </c>
      <c r="FZ67">
        <v>1920</v>
      </c>
      <c r="GF67">
        <v>1920</v>
      </c>
      <c r="GM67">
        <v>1920</v>
      </c>
      <c r="GS67">
        <v>1920</v>
      </c>
      <c r="GY67">
        <v>1920</v>
      </c>
      <c r="HE67">
        <v>1920</v>
      </c>
      <c r="HL67">
        <v>1920</v>
      </c>
      <c r="HR67">
        <v>1920</v>
      </c>
      <c r="HX67">
        <v>1920</v>
      </c>
      <c r="ID67">
        <v>1920</v>
      </c>
      <c r="IK67">
        <v>1920</v>
      </c>
      <c r="IQ67">
        <v>1920</v>
      </c>
      <c r="IW67">
        <v>1920</v>
      </c>
      <c r="JC67">
        <v>1920</v>
      </c>
      <c r="JJ67">
        <v>1920</v>
      </c>
      <c r="JP67">
        <v>1920</v>
      </c>
      <c r="JV67">
        <v>1920</v>
      </c>
      <c r="KB67">
        <v>1920</v>
      </c>
    </row>
    <row r="68" spans="2:290">
      <c r="B68">
        <v>1953</v>
      </c>
      <c r="C68">
        <v>1.0249999999999999</v>
      </c>
      <c r="D68">
        <v>0.09</v>
      </c>
      <c r="I68">
        <v>1953</v>
      </c>
      <c r="P68">
        <v>1953</v>
      </c>
      <c r="W68">
        <v>1953</v>
      </c>
      <c r="AD68">
        <v>1953</v>
      </c>
      <c r="AK68">
        <v>1953</v>
      </c>
      <c r="AR68">
        <v>1953</v>
      </c>
      <c r="DB68">
        <v>1919</v>
      </c>
      <c r="DI68">
        <v>1919</v>
      </c>
      <c r="DP68">
        <v>1919</v>
      </c>
      <c r="DX68">
        <v>1919</v>
      </c>
      <c r="EF68">
        <v>1919</v>
      </c>
      <c r="EO68">
        <v>1919</v>
      </c>
      <c r="EU68">
        <v>1919</v>
      </c>
      <c r="FA68">
        <v>1919</v>
      </c>
      <c r="FG68">
        <v>1919</v>
      </c>
      <c r="FN68">
        <v>1919</v>
      </c>
      <c r="FT68">
        <v>1919</v>
      </c>
      <c r="FZ68">
        <v>1919</v>
      </c>
      <c r="GF68">
        <v>1919</v>
      </c>
      <c r="GM68">
        <v>1919</v>
      </c>
      <c r="GS68">
        <v>1919</v>
      </c>
      <c r="GY68">
        <v>1919</v>
      </c>
      <c r="HE68">
        <v>1919</v>
      </c>
      <c r="HL68">
        <v>1919</v>
      </c>
      <c r="HR68">
        <v>1919</v>
      </c>
      <c r="HX68">
        <v>1919</v>
      </c>
      <c r="ID68">
        <v>1919</v>
      </c>
      <c r="IK68">
        <v>1919</v>
      </c>
      <c r="IQ68">
        <v>1919</v>
      </c>
      <c r="IW68">
        <v>1919</v>
      </c>
      <c r="JC68">
        <v>1919</v>
      </c>
      <c r="JJ68">
        <v>1919</v>
      </c>
      <c r="JP68">
        <v>1919</v>
      </c>
      <c r="JV68">
        <v>1919</v>
      </c>
      <c r="KB68">
        <v>1919</v>
      </c>
    </row>
    <row r="69" spans="2:290">
      <c r="B69">
        <v>1952</v>
      </c>
      <c r="C69">
        <v>1.113</v>
      </c>
      <c r="D69">
        <v>8.6999999999999994E-2</v>
      </c>
      <c r="I69">
        <v>1952</v>
      </c>
      <c r="P69">
        <v>1952</v>
      </c>
      <c r="W69">
        <v>1952</v>
      </c>
      <c r="AD69">
        <v>1952</v>
      </c>
      <c r="AK69">
        <v>1952</v>
      </c>
      <c r="AR69">
        <v>1952</v>
      </c>
      <c r="DB69">
        <v>1918</v>
      </c>
      <c r="DI69">
        <v>1918</v>
      </c>
      <c r="DP69">
        <v>1918</v>
      </c>
      <c r="DX69">
        <v>1918</v>
      </c>
      <c r="EF69">
        <v>1918</v>
      </c>
      <c r="EO69">
        <v>1918</v>
      </c>
      <c r="EU69">
        <v>1918</v>
      </c>
      <c r="FA69">
        <v>1918</v>
      </c>
      <c r="FG69">
        <v>1918</v>
      </c>
      <c r="FN69">
        <v>1918</v>
      </c>
      <c r="FT69">
        <v>1918</v>
      </c>
      <c r="FZ69">
        <v>1918</v>
      </c>
      <c r="GF69">
        <v>1918</v>
      </c>
      <c r="GM69">
        <v>1918</v>
      </c>
      <c r="GS69">
        <v>1918</v>
      </c>
      <c r="GY69">
        <v>1918</v>
      </c>
      <c r="HE69">
        <v>1918</v>
      </c>
      <c r="HL69">
        <v>1918</v>
      </c>
      <c r="HR69">
        <v>1918</v>
      </c>
      <c r="HX69">
        <v>1918</v>
      </c>
      <c r="ID69">
        <v>1918</v>
      </c>
      <c r="IK69">
        <v>1918</v>
      </c>
      <c r="IQ69">
        <v>1918</v>
      </c>
      <c r="IW69">
        <v>1918</v>
      </c>
      <c r="JC69">
        <v>1918</v>
      </c>
      <c r="JJ69">
        <v>1918</v>
      </c>
      <c r="JP69">
        <v>1918</v>
      </c>
      <c r="JV69">
        <v>1918</v>
      </c>
      <c r="KB69">
        <v>1918</v>
      </c>
    </row>
    <row r="70" spans="2:290">
      <c r="B70">
        <v>1951</v>
      </c>
      <c r="C70">
        <v>1.1930000000000001</v>
      </c>
      <c r="D70">
        <v>4.0000000000000001E-3</v>
      </c>
      <c r="I70">
        <v>1951</v>
      </c>
      <c r="P70">
        <v>1951</v>
      </c>
      <c r="W70">
        <v>1951</v>
      </c>
      <c r="AD70">
        <v>1951</v>
      </c>
      <c r="AK70">
        <v>1951</v>
      </c>
      <c r="AR70">
        <v>1951</v>
      </c>
      <c r="DB70">
        <v>1917</v>
      </c>
      <c r="DI70">
        <v>1917</v>
      </c>
      <c r="DP70">
        <v>1917</v>
      </c>
      <c r="DX70">
        <v>1917</v>
      </c>
      <c r="EF70">
        <v>1917</v>
      </c>
      <c r="EO70">
        <v>1917</v>
      </c>
      <c r="EU70">
        <v>1917</v>
      </c>
      <c r="FA70">
        <v>1917</v>
      </c>
      <c r="FG70">
        <v>1917</v>
      </c>
      <c r="FN70">
        <v>1917</v>
      </c>
      <c r="FT70">
        <v>1917</v>
      </c>
      <c r="FZ70">
        <v>1917</v>
      </c>
      <c r="GF70">
        <v>1917</v>
      </c>
      <c r="GM70">
        <v>1917</v>
      </c>
      <c r="GS70">
        <v>1917</v>
      </c>
      <c r="GY70">
        <v>1917</v>
      </c>
      <c r="HE70">
        <v>1917</v>
      </c>
      <c r="HL70">
        <v>1917</v>
      </c>
      <c r="HR70">
        <v>1917</v>
      </c>
      <c r="HX70">
        <v>1917</v>
      </c>
      <c r="ID70">
        <v>1917</v>
      </c>
      <c r="IK70">
        <v>1917</v>
      </c>
      <c r="IQ70">
        <v>1917</v>
      </c>
      <c r="IW70">
        <v>1917</v>
      </c>
      <c r="JC70">
        <v>1917</v>
      </c>
      <c r="JJ70">
        <v>1917</v>
      </c>
      <c r="JP70">
        <v>1917</v>
      </c>
      <c r="JV70">
        <v>1917</v>
      </c>
      <c r="KB70">
        <v>1917</v>
      </c>
    </row>
    <row r="71" spans="2:290">
      <c r="B71">
        <v>1950</v>
      </c>
      <c r="C71">
        <v>1.6160000000000001</v>
      </c>
      <c r="D71">
        <v>-8.2000000000000003E-2</v>
      </c>
      <c r="I71">
        <v>1950</v>
      </c>
      <c r="P71">
        <v>1950</v>
      </c>
      <c r="W71">
        <v>1950</v>
      </c>
      <c r="AD71">
        <v>1950</v>
      </c>
      <c r="AK71">
        <v>1950</v>
      </c>
      <c r="AR71">
        <v>1950</v>
      </c>
      <c r="DB71">
        <v>1916</v>
      </c>
      <c r="DI71">
        <v>1916</v>
      </c>
      <c r="DP71">
        <v>1916</v>
      </c>
      <c r="DX71">
        <v>1916</v>
      </c>
      <c r="EF71">
        <v>1916</v>
      </c>
      <c r="EO71">
        <v>1916</v>
      </c>
      <c r="EU71">
        <v>1916</v>
      </c>
      <c r="FA71">
        <v>1916</v>
      </c>
      <c r="FG71">
        <v>1916</v>
      </c>
      <c r="FN71">
        <v>1916</v>
      </c>
      <c r="FT71">
        <v>1916</v>
      </c>
      <c r="FZ71">
        <v>1916</v>
      </c>
      <c r="GF71">
        <v>1916</v>
      </c>
      <c r="GM71">
        <v>1916</v>
      </c>
      <c r="GS71">
        <v>1916</v>
      </c>
      <c r="GY71">
        <v>1916</v>
      </c>
      <c r="HE71">
        <v>1916</v>
      </c>
      <c r="HL71">
        <v>1916</v>
      </c>
      <c r="HR71">
        <v>1916</v>
      </c>
      <c r="HX71">
        <v>1916</v>
      </c>
      <c r="ID71">
        <v>1916</v>
      </c>
      <c r="IK71">
        <v>1916</v>
      </c>
      <c r="IQ71">
        <v>1916</v>
      </c>
      <c r="IW71">
        <v>1916</v>
      </c>
      <c r="JC71">
        <v>1916</v>
      </c>
      <c r="JJ71">
        <v>1916</v>
      </c>
      <c r="JP71">
        <v>1916</v>
      </c>
      <c r="JV71">
        <v>1916</v>
      </c>
      <c r="KB71">
        <v>1916</v>
      </c>
    </row>
    <row r="72" spans="2:290">
      <c r="B72">
        <v>1949</v>
      </c>
      <c r="C72">
        <v>1.7310000000000001</v>
      </c>
      <c r="D72">
        <v>-5.2999999999999999E-2</v>
      </c>
      <c r="I72">
        <v>1949</v>
      </c>
      <c r="P72">
        <v>1949</v>
      </c>
      <c r="W72">
        <v>1949</v>
      </c>
      <c r="AD72">
        <v>1949</v>
      </c>
      <c r="AK72">
        <v>1949</v>
      </c>
      <c r="AR72">
        <v>1949</v>
      </c>
      <c r="DB72">
        <v>1915</v>
      </c>
      <c r="DI72">
        <v>1915</v>
      </c>
      <c r="DP72">
        <v>1915</v>
      </c>
      <c r="DX72">
        <v>1915</v>
      </c>
      <c r="EF72">
        <v>1915</v>
      </c>
      <c r="EO72">
        <v>1915</v>
      </c>
      <c r="EU72">
        <v>1915</v>
      </c>
      <c r="FA72">
        <v>1915</v>
      </c>
      <c r="FG72">
        <v>1915</v>
      </c>
      <c r="FN72">
        <v>1915</v>
      </c>
      <c r="FT72">
        <v>1915</v>
      </c>
      <c r="FZ72">
        <v>1915</v>
      </c>
      <c r="GF72">
        <v>1915</v>
      </c>
      <c r="GM72">
        <v>1915</v>
      </c>
      <c r="GS72">
        <v>1915</v>
      </c>
      <c r="GY72">
        <v>1915</v>
      </c>
      <c r="HE72">
        <v>1915</v>
      </c>
      <c r="HL72">
        <v>1915</v>
      </c>
      <c r="HR72">
        <v>1915</v>
      </c>
      <c r="HX72">
        <v>1915</v>
      </c>
      <c r="ID72">
        <v>1915</v>
      </c>
      <c r="IK72">
        <v>1915</v>
      </c>
      <c r="IQ72">
        <v>1915</v>
      </c>
      <c r="IW72">
        <v>1915</v>
      </c>
      <c r="JC72">
        <v>1915</v>
      </c>
      <c r="JJ72">
        <v>1915</v>
      </c>
      <c r="JP72">
        <v>1915</v>
      </c>
      <c r="JV72">
        <v>1915</v>
      </c>
      <c r="KB72">
        <v>1915</v>
      </c>
    </row>
    <row r="73" spans="2:290">
      <c r="B73">
        <v>1948</v>
      </c>
      <c r="C73">
        <v>1.9239999999999999</v>
      </c>
      <c r="D73">
        <v>-4.8000000000000001E-2</v>
      </c>
      <c r="I73">
        <v>1948</v>
      </c>
      <c r="J73">
        <f>C73</f>
        <v>1.9239999999999999</v>
      </c>
      <c r="K73">
        <f>D73</f>
        <v>-4.8000000000000001E-2</v>
      </c>
      <c r="P73">
        <v>1948</v>
      </c>
      <c r="W73">
        <v>1948</v>
      </c>
      <c r="X73">
        <f>C73</f>
        <v>1.9239999999999999</v>
      </c>
      <c r="Y73">
        <f>D73</f>
        <v>-4.8000000000000001E-2</v>
      </c>
      <c r="AD73">
        <v>1948</v>
      </c>
      <c r="AK73">
        <v>1948</v>
      </c>
      <c r="AR73">
        <v>1948</v>
      </c>
      <c r="DB73">
        <v>1914</v>
      </c>
      <c r="DI73">
        <v>1914</v>
      </c>
      <c r="DP73">
        <v>1914</v>
      </c>
      <c r="DX73">
        <v>1914</v>
      </c>
      <c r="EF73">
        <v>1914</v>
      </c>
      <c r="EO73">
        <v>1914</v>
      </c>
      <c r="EU73">
        <v>1914</v>
      </c>
      <c r="FA73">
        <v>1914</v>
      </c>
      <c r="FG73">
        <v>1914</v>
      </c>
      <c r="FN73">
        <v>1914</v>
      </c>
      <c r="FT73">
        <v>1914</v>
      </c>
      <c r="FZ73">
        <v>1914</v>
      </c>
      <c r="GF73">
        <v>1914</v>
      </c>
      <c r="GM73">
        <v>1914</v>
      </c>
      <c r="GS73">
        <v>1914</v>
      </c>
      <c r="GY73">
        <v>1914</v>
      </c>
      <c r="HE73">
        <v>1914</v>
      </c>
      <c r="HL73">
        <v>1914</v>
      </c>
      <c r="HR73">
        <v>1914</v>
      </c>
      <c r="HX73">
        <v>1914</v>
      </c>
      <c r="ID73">
        <v>1914</v>
      </c>
      <c r="IK73">
        <v>1914</v>
      </c>
      <c r="IQ73">
        <v>1914</v>
      </c>
      <c r="IW73">
        <v>1914</v>
      </c>
      <c r="JC73">
        <v>1914</v>
      </c>
      <c r="JJ73">
        <v>1914</v>
      </c>
      <c r="JP73">
        <v>1914</v>
      </c>
      <c r="JV73">
        <v>1914</v>
      </c>
      <c r="KB73">
        <v>1914</v>
      </c>
    </row>
    <row r="74" spans="2:290">
      <c r="B74">
        <v>1947</v>
      </c>
      <c r="C74">
        <v>1.72</v>
      </c>
      <c r="D74">
        <v>-5.6000000000000001E-2</v>
      </c>
      <c r="I74">
        <v>1947</v>
      </c>
      <c r="P74">
        <v>1947</v>
      </c>
      <c r="W74">
        <v>1947</v>
      </c>
      <c r="AD74">
        <v>1947</v>
      </c>
      <c r="AK74">
        <v>1947</v>
      </c>
      <c r="AR74">
        <v>1947</v>
      </c>
      <c r="DB74">
        <v>1913</v>
      </c>
      <c r="DI74">
        <v>1913</v>
      </c>
      <c r="DP74">
        <v>1913</v>
      </c>
      <c r="DX74">
        <v>1913</v>
      </c>
      <c r="EF74">
        <v>1913</v>
      </c>
      <c r="EO74">
        <v>1913</v>
      </c>
      <c r="EU74">
        <v>1913</v>
      </c>
      <c r="FA74">
        <v>1913</v>
      </c>
      <c r="FG74">
        <v>1913</v>
      </c>
      <c r="FN74">
        <v>1913</v>
      </c>
      <c r="FT74">
        <v>1913</v>
      </c>
      <c r="FZ74">
        <v>1913</v>
      </c>
      <c r="GF74">
        <v>1913</v>
      </c>
      <c r="GM74">
        <v>1913</v>
      </c>
      <c r="GS74">
        <v>1913</v>
      </c>
      <c r="GY74">
        <v>1913</v>
      </c>
      <c r="HE74">
        <v>1913</v>
      </c>
      <c r="HL74">
        <v>1913</v>
      </c>
      <c r="HR74">
        <v>1913</v>
      </c>
      <c r="HX74">
        <v>1913</v>
      </c>
      <c r="ID74">
        <v>1913</v>
      </c>
      <c r="IK74">
        <v>1913</v>
      </c>
      <c r="IQ74">
        <v>1913</v>
      </c>
      <c r="IW74">
        <v>1913</v>
      </c>
      <c r="JC74">
        <v>1913</v>
      </c>
      <c r="JJ74">
        <v>1913</v>
      </c>
      <c r="JP74">
        <v>1913</v>
      </c>
      <c r="JV74">
        <v>1913</v>
      </c>
      <c r="KB74">
        <v>1913</v>
      </c>
    </row>
    <row r="75" spans="2:290">
      <c r="B75">
        <v>1946</v>
      </c>
      <c r="C75">
        <v>1.284</v>
      </c>
      <c r="D75">
        <v>-1.7000000000000001E-2</v>
      </c>
      <c r="I75">
        <v>1946</v>
      </c>
      <c r="P75">
        <v>1946</v>
      </c>
      <c r="W75">
        <v>1946</v>
      </c>
      <c r="AD75">
        <v>1946</v>
      </c>
      <c r="AK75">
        <v>1946</v>
      </c>
      <c r="AR75">
        <v>1946</v>
      </c>
      <c r="DB75">
        <v>1912</v>
      </c>
      <c r="DC75">
        <f>C109</f>
        <v>0.66200000000000003</v>
      </c>
      <c r="DD75">
        <f>D109</f>
        <v>-0.44</v>
      </c>
      <c r="DI75">
        <v>1912</v>
      </c>
      <c r="DJ75">
        <f>C109</f>
        <v>0.66200000000000003</v>
      </c>
      <c r="DK75">
        <f>D109</f>
        <v>-0.44</v>
      </c>
      <c r="DP75">
        <v>1912</v>
      </c>
      <c r="DX75">
        <v>1912</v>
      </c>
      <c r="DY75">
        <f>(C109*1.2) - 1.2344</f>
        <v>-0.43999999999999995</v>
      </c>
      <c r="DZ75">
        <f>D109</f>
        <v>-0.44</v>
      </c>
      <c r="EF75">
        <v>1912</v>
      </c>
      <c r="EG75">
        <f>(C109*1.2) - 1.2344</f>
        <v>-0.43999999999999995</v>
      </c>
      <c r="EH75">
        <f>D109</f>
        <v>-0.44</v>
      </c>
      <c r="EO75">
        <v>1912</v>
      </c>
      <c r="EP75">
        <f>C109</f>
        <v>0.66200000000000003</v>
      </c>
      <c r="EQ75">
        <f>D109</f>
        <v>-0.44</v>
      </c>
      <c r="EU75">
        <v>1912</v>
      </c>
      <c r="EV75">
        <f>C109</f>
        <v>0.66200000000000003</v>
      </c>
      <c r="EW75">
        <f>D109</f>
        <v>-0.44</v>
      </c>
      <c r="FA75">
        <v>1912</v>
      </c>
      <c r="FG75">
        <v>1912</v>
      </c>
      <c r="FH75">
        <f>C109</f>
        <v>0.66200000000000003</v>
      </c>
      <c r="FI75">
        <f>D109</f>
        <v>-0.44</v>
      </c>
      <c r="FN75">
        <v>1912</v>
      </c>
      <c r="FO75">
        <f>(C108+C109+C110)/3</f>
        <v>0.69533333333333325</v>
      </c>
      <c r="FP75">
        <f>(D108+D109+D110)/3</f>
        <v>-0.496</v>
      </c>
      <c r="FT75">
        <v>1912</v>
      </c>
      <c r="FU75">
        <f>(C108+C109+C110)/3</f>
        <v>0.69533333333333325</v>
      </c>
      <c r="FV75">
        <f>(D108+D109+D110)/3</f>
        <v>-0.496</v>
      </c>
      <c r="FZ75">
        <v>1912</v>
      </c>
      <c r="GF75">
        <v>1912</v>
      </c>
      <c r="GG75">
        <f>(C108+C109+C110)/3</f>
        <v>0.69533333333333325</v>
      </c>
      <c r="GH75">
        <f>(D108+D109+D110)/3</f>
        <v>-0.496</v>
      </c>
      <c r="GM75">
        <v>1912</v>
      </c>
      <c r="GN75">
        <f>(C107+C108+C109+C110+C111)/5</f>
        <v>0.75780000000000003</v>
      </c>
      <c r="GO75">
        <f>(D107+D108+D109+D110+D111)/5</f>
        <v>-0.47439999999999999</v>
      </c>
      <c r="GS75">
        <v>1912</v>
      </c>
      <c r="GT75">
        <f>(C107+C108+C109+C110+C111)/5</f>
        <v>0.75780000000000003</v>
      </c>
      <c r="GU75">
        <f>(D107+D108+D109+D110+D111)/5</f>
        <v>-0.47439999999999999</v>
      </c>
      <c r="GY75">
        <v>1912</v>
      </c>
      <c r="HE75">
        <v>1912</v>
      </c>
      <c r="HF75">
        <f>(C107+C108+C109+C110+C111)/5</f>
        <v>0.75780000000000003</v>
      </c>
      <c r="HG75">
        <f>(D107+D108+D109+D110+D111)/5</f>
        <v>-0.47439999999999999</v>
      </c>
      <c r="HL75">
        <v>1912</v>
      </c>
      <c r="HM75">
        <f>(C106+C107+C108+C109+C110+C111+C112)/7</f>
        <v>0.84371428571428564</v>
      </c>
      <c r="HN75">
        <f>(D106+D107+D108+D109+D110+D111+D112)/7</f>
        <v>-0.44600000000000001</v>
      </c>
      <c r="HR75">
        <v>1912</v>
      </c>
      <c r="HS75">
        <f>(C106+C107+C108+C109+C110+C111+C112)/7</f>
        <v>0.84371428571428564</v>
      </c>
      <c r="HT75">
        <f>(D106+D107+D108+D109+D110+D111+D112)/7</f>
        <v>-0.44600000000000001</v>
      </c>
      <c r="HX75">
        <v>1912</v>
      </c>
      <c r="ID75">
        <v>1912</v>
      </c>
      <c r="IE75">
        <f>(C106+C107+C108+C109+C110+C111+C112)/7</f>
        <v>0.84371428571428564</v>
      </c>
      <c r="IF75">
        <f>(D106+D107+D108+D109+D110+D111+D112)/7</f>
        <v>-0.44600000000000001</v>
      </c>
      <c r="IK75">
        <v>1912</v>
      </c>
      <c r="IL75">
        <f>(C105+C106+C107+C108+C109+C110+C111+C112+C113)/9</f>
        <v>0.94044444444444453</v>
      </c>
      <c r="IM75">
        <f>(D105+D106+D107+D108+D109+D110+D111+D112+D113)/9</f>
        <v>-0.45133333333333336</v>
      </c>
      <c r="IQ75">
        <v>1912</v>
      </c>
      <c r="IR75">
        <f>(C105+C106+C107+C108+C109+C110+C111+C112+C113)/9</f>
        <v>0.94044444444444453</v>
      </c>
      <c r="IS75">
        <f>(D105+D106+D107+D108+D109+D110+D111+D112+D113)/9</f>
        <v>-0.45133333333333336</v>
      </c>
      <c r="IW75">
        <v>1912</v>
      </c>
      <c r="JC75">
        <v>1912</v>
      </c>
      <c r="JD75">
        <f>(C105+C106+C107+C108+C109+C110+C111+C112+C113)/9</f>
        <v>0.94044444444444453</v>
      </c>
      <c r="JE75">
        <f>(D105+D106+D107+D108+D109+D110+D111+D112+D113)/9</f>
        <v>-0.45133333333333336</v>
      </c>
      <c r="JJ75">
        <v>1912</v>
      </c>
      <c r="JK75">
        <f>(C104+C105+C106+C107+C108+C109+C110+C111+C112+C113+C114)/11</f>
        <v>1.0145454545454546</v>
      </c>
      <c r="JL75">
        <f>(D104+D105+D106+D107+D108+D109+D110+D111+D112+D113+D114)/11</f>
        <v>-0.44681818181818184</v>
      </c>
      <c r="JP75">
        <v>1912</v>
      </c>
      <c r="JQ75">
        <f>(C104+C105+C106+C107+C108+C109+C110+C111+C112+C113+C114)/11</f>
        <v>1.0145454545454546</v>
      </c>
      <c r="JR75">
        <f>(D104+D105+D106+D107+D108+D109+D110+D111+D112+D113+D114)/11</f>
        <v>-0.44681818181818184</v>
      </c>
      <c r="JV75">
        <v>1912</v>
      </c>
      <c r="KB75">
        <v>1912</v>
      </c>
      <c r="KC75">
        <f>(C104+C105+C106+C107+C108+C109+C110+C111+C112+C113+C114)/11</f>
        <v>1.0145454545454546</v>
      </c>
      <c r="KD75">
        <f>(D104+D105+D106+D107+D108+D109+D110+D111+D112+D113+D114)/11</f>
        <v>-0.44681818181818184</v>
      </c>
    </row>
    <row r="76" spans="2:290">
      <c r="B76">
        <v>1945</v>
      </c>
      <c r="C76">
        <v>1.1459999999999999</v>
      </c>
      <c r="D76">
        <v>0.13400000000000001</v>
      </c>
      <c r="I76">
        <v>1945</v>
      </c>
      <c r="P76">
        <v>1945</v>
      </c>
      <c r="W76">
        <v>1945</v>
      </c>
      <c r="AD76">
        <v>1945</v>
      </c>
      <c r="AK76">
        <v>1945</v>
      </c>
      <c r="AR76">
        <v>1945</v>
      </c>
      <c r="DB76">
        <v>1911</v>
      </c>
      <c r="DI76">
        <v>1911</v>
      </c>
      <c r="DP76">
        <v>1911</v>
      </c>
      <c r="DX76">
        <v>1911</v>
      </c>
      <c r="EF76">
        <v>1911</v>
      </c>
      <c r="EO76">
        <v>1911</v>
      </c>
      <c r="EU76">
        <v>1911</v>
      </c>
      <c r="FA76">
        <v>1911</v>
      </c>
      <c r="FG76">
        <v>1911</v>
      </c>
      <c r="FN76">
        <v>1911</v>
      </c>
      <c r="FT76">
        <v>1911</v>
      </c>
      <c r="FZ76">
        <v>1911</v>
      </c>
      <c r="GF76">
        <v>1911</v>
      </c>
      <c r="GM76">
        <v>1911</v>
      </c>
      <c r="GS76">
        <v>1911</v>
      </c>
      <c r="GY76">
        <v>1911</v>
      </c>
      <c r="HE76">
        <v>1911</v>
      </c>
      <c r="HL76">
        <v>1911</v>
      </c>
      <c r="HR76">
        <v>1911</v>
      </c>
      <c r="HX76">
        <v>1911</v>
      </c>
      <c r="ID76">
        <v>1911</v>
      </c>
      <c r="IK76">
        <v>1911</v>
      </c>
      <c r="IQ76">
        <v>1911</v>
      </c>
      <c r="IW76">
        <v>1911</v>
      </c>
      <c r="JC76">
        <v>1911</v>
      </c>
      <c r="JJ76">
        <v>1911</v>
      </c>
      <c r="JP76">
        <v>1911</v>
      </c>
      <c r="JV76">
        <v>1911</v>
      </c>
      <c r="KB76">
        <v>1911</v>
      </c>
    </row>
    <row r="77" spans="2:290">
      <c r="B77">
        <v>1944</v>
      </c>
      <c r="C77">
        <v>0.90800000000000003</v>
      </c>
      <c r="D77">
        <v>0.14699999999999999</v>
      </c>
      <c r="I77">
        <v>1944</v>
      </c>
      <c r="P77">
        <v>1944</v>
      </c>
      <c r="W77">
        <v>1944</v>
      </c>
      <c r="AD77">
        <v>1944</v>
      </c>
      <c r="AK77">
        <v>1944</v>
      </c>
      <c r="AR77">
        <v>1944</v>
      </c>
      <c r="DB77">
        <v>1910</v>
      </c>
      <c r="DI77">
        <v>1910</v>
      </c>
      <c r="DP77">
        <v>1910</v>
      </c>
      <c r="DX77">
        <v>1910</v>
      </c>
      <c r="EF77">
        <v>1910</v>
      </c>
      <c r="EO77">
        <v>1910</v>
      </c>
      <c r="EU77">
        <v>1910</v>
      </c>
      <c r="FA77">
        <v>1910</v>
      </c>
      <c r="FG77">
        <v>1910</v>
      </c>
      <c r="FN77">
        <v>1910</v>
      </c>
      <c r="FT77">
        <v>1910</v>
      </c>
      <c r="FZ77">
        <v>1910</v>
      </c>
      <c r="GF77">
        <v>1910</v>
      </c>
      <c r="GM77">
        <v>1910</v>
      </c>
      <c r="GS77">
        <v>1910</v>
      </c>
      <c r="GY77">
        <v>1910</v>
      </c>
      <c r="HE77">
        <v>1910</v>
      </c>
      <c r="HL77">
        <v>1910</v>
      </c>
      <c r="HR77">
        <v>1910</v>
      </c>
      <c r="HX77">
        <v>1910</v>
      </c>
      <c r="ID77">
        <v>1910</v>
      </c>
      <c r="IK77">
        <v>1910</v>
      </c>
      <c r="IQ77">
        <v>1910</v>
      </c>
      <c r="IW77">
        <v>1910</v>
      </c>
      <c r="JC77">
        <v>1910</v>
      </c>
      <c r="JJ77">
        <v>1910</v>
      </c>
      <c r="JP77">
        <v>1910</v>
      </c>
      <c r="JV77">
        <v>1910</v>
      </c>
      <c r="KB77">
        <v>1910</v>
      </c>
    </row>
    <row r="78" spans="2:290">
      <c r="B78">
        <v>1943</v>
      </c>
      <c r="C78">
        <v>0.90500000000000003</v>
      </c>
      <c r="D78">
        <v>-3.0000000000000001E-3</v>
      </c>
      <c r="I78">
        <v>1943</v>
      </c>
      <c r="P78">
        <v>1943</v>
      </c>
      <c r="W78">
        <v>1943</v>
      </c>
      <c r="AD78">
        <v>1943</v>
      </c>
      <c r="AE78">
        <f>C78</f>
        <v>0.90500000000000003</v>
      </c>
      <c r="AF78">
        <f>D78</f>
        <v>-3.0000000000000001E-3</v>
      </c>
      <c r="AK78">
        <v>1943</v>
      </c>
      <c r="AR78">
        <v>1943</v>
      </c>
      <c r="AS78">
        <f>C78</f>
        <v>0.90500000000000003</v>
      </c>
      <c r="AT78">
        <f>D78</f>
        <v>-3.0000000000000001E-3</v>
      </c>
      <c r="DB78">
        <v>1909</v>
      </c>
      <c r="DI78">
        <v>1909</v>
      </c>
      <c r="DP78">
        <v>1909</v>
      </c>
      <c r="DX78">
        <v>1909</v>
      </c>
      <c r="EF78">
        <v>1909</v>
      </c>
      <c r="EO78">
        <v>1909</v>
      </c>
      <c r="EU78">
        <v>1909</v>
      </c>
      <c r="FA78">
        <v>1909</v>
      </c>
      <c r="FG78">
        <v>1909</v>
      </c>
      <c r="FN78">
        <v>1909</v>
      </c>
      <c r="FT78">
        <v>1909</v>
      </c>
      <c r="FZ78">
        <v>1909</v>
      </c>
      <c r="GF78">
        <v>1909</v>
      </c>
      <c r="GM78">
        <v>1909</v>
      </c>
      <c r="GS78">
        <v>1909</v>
      </c>
      <c r="GY78">
        <v>1909</v>
      </c>
      <c r="HE78">
        <v>1909</v>
      </c>
      <c r="HL78">
        <v>1909</v>
      </c>
      <c r="HR78">
        <v>1909</v>
      </c>
      <c r="HX78">
        <v>1909</v>
      </c>
      <c r="ID78">
        <v>1909</v>
      </c>
      <c r="IK78">
        <v>1909</v>
      </c>
      <c r="IQ78">
        <v>1909</v>
      </c>
      <c r="IW78">
        <v>1909</v>
      </c>
      <c r="JC78">
        <v>1909</v>
      </c>
      <c r="JJ78">
        <v>1909</v>
      </c>
      <c r="JP78">
        <v>1909</v>
      </c>
      <c r="JV78">
        <v>1909</v>
      </c>
      <c r="KB78">
        <v>1909</v>
      </c>
    </row>
    <row r="79" spans="2:290">
      <c r="B79">
        <v>1942</v>
      </c>
      <c r="C79">
        <v>1.08</v>
      </c>
      <c r="D79">
        <v>1.4E-2</v>
      </c>
      <c r="I79">
        <v>1942</v>
      </c>
      <c r="P79">
        <v>1942</v>
      </c>
      <c r="W79">
        <v>1942</v>
      </c>
      <c r="AD79">
        <v>1942</v>
      </c>
      <c r="AK79">
        <v>1942</v>
      </c>
      <c r="AR79">
        <v>1942</v>
      </c>
      <c r="DB79">
        <v>1908</v>
      </c>
      <c r="DI79">
        <v>1908</v>
      </c>
      <c r="DP79">
        <v>1908</v>
      </c>
      <c r="DX79">
        <v>1908</v>
      </c>
      <c r="EF79">
        <v>1908</v>
      </c>
      <c r="EO79">
        <v>1908</v>
      </c>
      <c r="EU79">
        <v>1908</v>
      </c>
      <c r="FA79">
        <v>1908</v>
      </c>
      <c r="FG79">
        <v>1908</v>
      </c>
      <c r="FN79">
        <v>1908</v>
      </c>
      <c r="FT79">
        <v>1908</v>
      </c>
      <c r="FZ79">
        <v>1908</v>
      </c>
      <c r="GF79">
        <v>1908</v>
      </c>
      <c r="GM79">
        <v>1908</v>
      </c>
      <c r="GS79">
        <v>1908</v>
      </c>
      <c r="GY79">
        <v>1908</v>
      </c>
      <c r="HE79">
        <v>1908</v>
      </c>
      <c r="HL79">
        <v>1908</v>
      </c>
      <c r="HR79">
        <v>1908</v>
      </c>
      <c r="HX79">
        <v>1908</v>
      </c>
      <c r="ID79">
        <v>1908</v>
      </c>
      <c r="IK79">
        <v>1908</v>
      </c>
      <c r="IQ79">
        <v>1908</v>
      </c>
      <c r="IW79">
        <v>1908</v>
      </c>
      <c r="JC79">
        <v>1908</v>
      </c>
      <c r="JJ79">
        <v>1908</v>
      </c>
      <c r="JP79">
        <v>1908</v>
      </c>
      <c r="JV79">
        <v>1908</v>
      </c>
      <c r="KB79">
        <v>1908</v>
      </c>
    </row>
    <row r="80" spans="2:290">
      <c r="B80">
        <v>1941</v>
      </c>
      <c r="C80">
        <v>1.2450000000000001</v>
      </c>
      <c r="D80">
        <v>6.3E-2</v>
      </c>
      <c r="I80">
        <v>1941</v>
      </c>
      <c r="P80">
        <v>1941</v>
      </c>
      <c r="W80">
        <v>1941</v>
      </c>
      <c r="AD80">
        <v>1941</v>
      </c>
      <c r="AK80">
        <v>1941</v>
      </c>
      <c r="AR80">
        <v>1941</v>
      </c>
      <c r="DB80">
        <v>1907</v>
      </c>
      <c r="DI80">
        <v>1907</v>
      </c>
      <c r="DP80">
        <v>1907</v>
      </c>
      <c r="DX80">
        <v>1907</v>
      </c>
      <c r="EF80">
        <v>1907</v>
      </c>
      <c r="EO80">
        <v>1907</v>
      </c>
      <c r="EU80">
        <v>1907</v>
      </c>
      <c r="FA80">
        <v>1907</v>
      </c>
      <c r="FG80">
        <v>1907</v>
      </c>
      <c r="FN80">
        <v>1907</v>
      </c>
      <c r="FT80">
        <v>1907</v>
      </c>
      <c r="FZ80">
        <v>1907</v>
      </c>
      <c r="GF80">
        <v>1907</v>
      </c>
      <c r="GM80">
        <v>1907</v>
      </c>
      <c r="GS80">
        <v>1907</v>
      </c>
      <c r="GY80">
        <v>1907</v>
      </c>
      <c r="HE80">
        <v>1907</v>
      </c>
      <c r="HL80">
        <v>1907</v>
      </c>
      <c r="HR80">
        <v>1907</v>
      </c>
      <c r="HX80">
        <v>1907</v>
      </c>
      <c r="ID80">
        <v>1907</v>
      </c>
      <c r="IK80">
        <v>1907</v>
      </c>
      <c r="IQ80">
        <v>1907</v>
      </c>
      <c r="IW80">
        <v>1907</v>
      </c>
      <c r="JC80">
        <v>1907</v>
      </c>
      <c r="JJ80">
        <v>1907</v>
      </c>
      <c r="JP80">
        <v>1907</v>
      </c>
      <c r="JV80">
        <v>1907</v>
      </c>
      <c r="KB80">
        <v>1907</v>
      </c>
    </row>
    <row r="81" spans="2:290">
      <c r="B81">
        <v>1940</v>
      </c>
      <c r="C81">
        <v>1.4</v>
      </c>
      <c r="D81">
        <v>1.6E-2</v>
      </c>
      <c r="I81">
        <v>1940</v>
      </c>
      <c r="P81">
        <v>1940</v>
      </c>
      <c r="W81">
        <v>1940</v>
      </c>
      <c r="AD81">
        <v>1940</v>
      </c>
      <c r="AK81">
        <v>1940</v>
      </c>
      <c r="AR81">
        <v>1940</v>
      </c>
      <c r="DB81">
        <v>1906</v>
      </c>
      <c r="DI81">
        <v>1906</v>
      </c>
      <c r="DP81">
        <v>1906</v>
      </c>
      <c r="DX81">
        <v>1906</v>
      </c>
      <c r="EF81">
        <v>1906</v>
      </c>
      <c r="EO81">
        <v>1906</v>
      </c>
      <c r="EU81">
        <v>1906</v>
      </c>
      <c r="FA81">
        <v>1906</v>
      </c>
      <c r="FG81">
        <v>1906</v>
      </c>
      <c r="FN81">
        <v>1906</v>
      </c>
      <c r="FT81">
        <v>1906</v>
      </c>
      <c r="FZ81">
        <v>1906</v>
      </c>
      <c r="GF81">
        <v>1906</v>
      </c>
      <c r="GM81">
        <v>1906</v>
      </c>
      <c r="GS81">
        <v>1906</v>
      </c>
      <c r="GY81">
        <v>1906</v>
      </c>
      <c r="HE81">
        <v>1906</v>
      </c>
      <c r="HL81">
        <v>1906</v>
      </c>
      <c r="HR81">
        <v>1906</v>
      </c>
      <c r="HX81">
        <v>1906</v>
      </c>
      <c r="ID81">
        <v>1906</v>
      </c>
      <c r="IK81">
        <v>1906</v>
      </c>
      <c r="IQ81">
        <v>1906</v>
      </c>
      <c r="IW81">
        <v>1906</v>
      </c>
      <c r="JC81">
        <v>1906</v>
      </c>
      <c r="JJ81">
        <v>1906</v>
      </c>
      <c r="JP81">
        <v>1906</v>
      </c>
      <c r="JV81">
        <v>1906</v>
      </c>
      <c r="KB81">
        <v>1906</v>
      </c>
    </row>
    <row r="82" spans="2:290">
      <c r="B82">
        <v>1939</v>
      </c>
      <c r="C82">
        <v>1.63</v>
      </c>
      <c r="D82">
        <v>-7.9000000000000001E-2</v>
      </c>
      <c r="I82">
        <v>1939</v>
      </c>
      <c r="P82">
        <v>1939</v>
      </c>
      <c r="W82">
        <v>1939</v>
      </c>
      <c r="AD82">
        <v>1939</v>
      </c>
      <c r="AK82">
        <v>1939</v>
      </c>
      <c r="AR82">
        <v>1939</v>
      </c>
      <c r="DB82">
        <v>1905</v>
      </c>
      <c r="DI82">
        <v>1905</v>
      </c>
      <c r="DP82">
        <v>1905</v>
      </c>
      <c r="DX82">
        <v>1905</v>
      </c>
      <c r="EF82">
        <v>1905</v>
      </c>
      <c r="EO82">
        <v>1905</v>
      </c>
      <c r="EU82">
        <v>1905</v>
      </c>
      <c r="FA82">
        <v>1905</v>
      </c>
      <c r="FG82">
        <v>1905</v>
      </c>
      <c r="FN82">
        <v>1905</v>
      </c>
      <c r="FT82">
        <v>1905</v>
      </c>
      <c r="FZ82">
        <v>1905</v>
      </c>
      <c r="GF82">
        <v>1905</v>
      </c>
      <c r="GM82">
        <v>1905</v>
      </c>
      <c r="GS82">
        <v>1905</v>
      </c>
      <c r="GY82">
        <v>1905</v>
      </c>
      <c r="HE82">
        <v>1905</v>
      </c>
      <c r="HL82">
        <v>1905</v>
      </c>
      <c r="HR82">
        <v>1905</v>
      </c>
      <c r="HX82">
        <v>1905</v>
      </c>
      <c r="ID82">
        <v>1905</v>
      </c>
      <c r="IK82">
        <v>1905</v>
      </c>
      <c r="IQ82">
        <v>1905</v>
      </c>
      <c r="IW82">
        <v>1905</v>
      </c>
      <c r="JC82">
        <v>1905</v>
      </c>
      <c r="JJ82">
        <v>1905</v>
      </c>
      <c r="JP82">
        <v>1905</v>
      </c>
      <c r="JV82">
        <v>1905</v>
      </c>
      <c r="KB82">
        <v>1905</v>
      </c>
    </row>
    <row r="83" spans="2:290">
      <c r="B83">
        <v>1938</v>
      </c>
      <c r="C83">
        <v>1.6739999999999999</v>
      </c>
      <c r="D83">
        <v>-8.5999999999999993E-2</v>
      </c>
      <c r="I83">
        <v>1938</v>
      </c>
      <c r="P83">
        <v>1938</v>
      </c>
      <c r="W83">
        <v>1938</v>
      </c>
      <c r="AD83">
        <v>1938</v>
      </c>
      <c r="AK83">
        <v>1938</v>
      </c>
      <c r="AR83">
        <v>1938</v>
      </c>
      <c r="DB83">
        <v>1904</v>
      </c>
      <c r="DI83">
        <v>1904</v>
      </c>
      <c r="DP83">
        <v>1904</v>
      </c>
      <c r="DX83">
        <v>1904</v>
      </c>
      <c r="EF83">
        <v>1904</v>
      </c>
      <c r="EO83">
        <v>1904</v>
      </c>
      <c r="EU83">
        <v>1904</v>
      </c>
      <c r="FA83">
        <v>1904</v>
      </c>
      <c r="FG83">
        <v>1904</v>
      </c>
      <c r="FN83">
        <v>1904</v>
      </c>
      <c r="FT83">
        <v>1904</v>
      </c>
      <c r="FZ83">
        <v>1904</v>
      </c>
      <c r="GF83">
        <v>1904</v>
      </c>
      <c r="GM83">
        <v>1904</v>
      </c>
      <c r="GS83">
        <v>1904</v>
      </c>
      <c r="GY83">
        <v>1904</v>
      </c>
      <c r="HE83">
        <v>1904</v>
      </c>
      <c r="HL83">
        <v>1904</v>
      </c>
      <c r="HR83">
        <v>1904</v>
      </c>
      <c r="HX83">
        <v>1904</v>
      </c>
      <c r="ID83">
        <v>1904</v>
      </c>
      <c r="IK83">
        <v>1904</v>
      </c>
      <c r="IQ83">
        <v>1904</v>
      </c>
      <c r="IW83">
        <v>1904</v>
      </c>
      <c r="JC83">
        <v>1904</v>
      </c>
      <c r="JJ83">
        <v>1904</v>
      </c>
      <c r="JP83">
        <v>1904</v>
      </c>
      <c r="JV83">
        <v>1904</v>
      </c>
      <c r="KB83">
        <v>1904</v>
      </c>
    </row>
    <row r="84" spans="2:290">
      <c r="B84">
        <v>1937</v>
      </c>
      <c r="C84">
        <v>1.7170000000000001</v>
      </c>
      <c r="D84">
        <v>-8.9999999999999993E-3</v>
      </c>
      <c r="I84">
        <v>1937</v>
      </c>
      <c r="J84">
        <f>C84</f>
        <v>1.7170000000000001</v>
      </c>
      <c r="K84">
        <f>D84</f>
        <v>-8.9999999999999993E-3</v>
      </c>
      <c r="P84">
        <v>1937</v>
      </c>
      <c r="Q84">
        <f>J84</f>
        <v>1.7170000000000001</v>
      </c>
      <c r="R84">
        <f>K84</f>
        <v>-8.9999999999999993E-3</v>
      </c>
      <c r="W84">
        <v>1937</v>
      </c>
      <c r="AD84">
        <v>1937</v>
      </c>
      <c r="AK84">
        <v>1937</v>
      </c>
      <c r="AR84">
        <v>1937</v>
      </c>
      <c r="DB84">
        <v>1903</v>
      </c>
      <c r="DI84">
        <v>1903</v>
      </c>
      <c r="DP84">
        <v>1903</v>
      </c>
      <c r="DX84">
        <v>1903</v>
      </c>
      <c r="EF84">
        <v>1903</v>
      </c>
      <c r="EO84">
        <v>1903</v>
      </c>
      <c r="EU84">
        <v>1903</v>
      </c>
      <c r="FA84">
        <v>1903</v>
      </c>
      <c r="FG84">
        <v>1903</v>
      </c>
      <c r="FN84">
        <v>1903</v>
      </c>
      <c r="FT84">
        <v>1903</v>
      </c>
      <c r="FZ84">
        <v>1903</v>
      </c>
      <c r="GF84">
        <v>1903</v>
      </c>
      <c r="GM84">
        <v>1903</v>
      </c>
      <c r="GS84">
        <v>1903</v>
      </c>
      <c r="GY84">
        <v>1903</v>
      </c>
      <c r="HE84">
        <v>1903</v>
      </c>
      <c r="HL84">
        <v>1903</v>
      </c>
      <c r="HR84">
        <v>1903</v>
      </c>
      <c r="HX84">
        <v>1903</v>
      </c>
      <c r="ID84">
        <v>1903</v>
      </c>
      <c r="IK84">
        <v>1903</v>
      </c>
      <c r="IQ84">
        <v>1903</v>
      </c>
      <c r="IW84">
        <v>1903</v>
      </c>
      <c r="JC84">
        <v>1903</v>
      </c>
      <c r="JJ84">
        <v>1903</v>
      </c>
      <c r="JP84">
        <v>1903</v>
      </c>
      <c r="JV84">
        <v>1903</v>
      </c>
      <c r="KB84">
        <v>1903</v>
      </c>
    </row>
    <row r="85" spans="2:290">
      <c r="B85">
        <v>1936</v>
      </c>
      <c r="C85">
        <v>1.4379999999999999</v>
      </c>
      <c r="D85">
        <v>-0.151</v>
      </c>
      <c r="I85">
        <v>1936</v>
      </c>
      <c r="P85">
        <v>1936</v>
      </c>
      <c r="W85">
        <v>1936</v>
      </c>
      <c r="AD85">
        <v>1936</v>
      </c>
      <c r="AK85">
        <v>1936</v>
      </c>
      <c r="AR85">
        <v>1936</v>
      </c>
      <c r="DB85">
        <v>1902</v>
      </c>
      <c r="DC85">
        <f>C119</f>
        <v>0.63200000000000001</v>
      </c>
      <c r="DD85">
        <f>D119</f>
        <v>-0.41099999999999998</v>
      </c>
      <c r="DI85">
        <v>1902</v>
      </c>
      <c r="DP85">
        <v>1902</v>
      </c>
      <c r="DQ85">
        <f>C119</f>
        <v>0.63200000000000001</v>
      </c>
      <c r="DR85">
        <f>D119</f>
        <v>-0.41099999999999998</v>
      </c>
      <c r="DX85">
        <v>1902</v>
      </c>
      <c r="DY85">
        <f>(C119*1.2) - 1.2344</f>
        <v>-0.47599999999999998</v>
      </c>
      <c r="DZ85">
        <f>D119</f>
        <v>-0.41099999999999998</v>
      </c>
      <c r="EF85">
        <v>1902</v>
      </c>
      <c r="EG85">
        <f>((C119+0.142)*1.2) - 1.2344</f>
        <v>-0.30559999999999998</v>
      </c>
      <c r="EH85">
        <f>D119</f>
        <v>-0.41099999999999998</v>
      </c>
      <c r="EO85">
        <v>1902</v>
      </c>
      <c r="EP85">
        <f>C119</f>
        <v>0.63200000000000001</v>
      </c>
      <c r="EQ85">
        <f>D119</f>
        <v>-0.41099999999999998</v>
      </c>
      <c r="EU85">
        <v>1902</v>
      </c>
      <c r="FA85">
        <v>1902</v>
      </c>
      <c r="FB85">
        <f>C119</f>
        <v>0.63200000000000001</v>
      </c>
      <c r="FC85">
        <f>D119</f>
        <v>-0.41099999999999998</v>
      </c>
      <c r="FG85">
        <v>1902</v>
      </c>
      <c r="FH85">
        <f>C119 + 0.142</f>
        <v>0.77400000000000002</v>
      </c>
      <c r="FI85">
        <f>D119</f>
        <v>-0.41099999999999998</v>
      </c>
      <c r="FN85">
        <v>1902</v>
      </c>
      <c r="FO85">
        <f>(C118+C119+C120)/3</f>
        <v>0.66466666666666663</v>
      </c>
      <c r="FP85">
        <f>(D118+D119+D120)/3</f>
        <v>-0.41699999999999998</v>
      </c>
      <c r="FT85">
        <v>1902</v>
      </c>
      <c r="FZ85">
        <v>1902</v>
      </c>
      <c r="GA85">
        <f>(C118+C119+C120)/3</f>
        <v>0.66466666666666663</v>
      </c>
      <c r="GB85">
        <f>(D118+D119+D120)/3</f>
        <v>-0.41699999999999998</v>
      </c>
      <c r="GF85">
        <v>1902</v>
      </c>
      <c r="GG85">
        <f>(C118+C119+C120)/3 + 0.114</f>
        <v>0.77866666666666662</v>
      </c>
      <c r="GH85">
        <f>(D118+D119+D120)/3</f>
        <v>-0.41699999999999998</v>
      </c>
      <c r="GM85">
        <v>1902</v>
      </c>
      <c r="GN85">
        <f>(C117+C118+C119+C120+C121)/5</f>
        <v>0.74740000000000006</v>
      </c>
      <c r="GO85">
        <f>(D117+D118+D119+D120+D121)/5</f>
        <v>-0.39679999999999999</v>
      </c>
      <c r="GS85">
        <v>1902</v>
      </c>
      <c r="GY85">
        <v>1902</v>
      </c>
      <c r="GZ85">
        <f>(C117+C118+C119+C120+C121)/5</f>
        <v>0.74740000000000006</v>
      </c>
      <c r="HA85">
        <f>(D117+D118+D119+D120+D121)/5</f>
        <v>-0.39679999999999999</v>
      </c>
      <c r="HE85">
        <v>1902</v>
      </c>
      <c r="HF85">
        <f>(C117+C118+C119+C120+C121)/5 + 0.11</f>
        <v>0.85740000000000005</v>
      </c>
      <c r="HG85">
        <f>(D117+D118+D119+D120+D121)/5</f>
        <v>-0.39679999999999999</v>
      </c>
      <c r="HL85">
        <v>1902</v>
      </c>
      <c r="HM85">
        <f>(C116+C117+C118+C119+C120+C121+C122)/7</f>
        <v>0.79328571428571415</v>
      </c>
      <c r="HN85">
        <f>(D116+D117+D118+D119+D120+D121+D122)/7</f>
        <v>-0.38</v>
      </c>
      <c r="HR85">
        <v>1902</v>
      </c>
      <c r="HX85">
        <v>1902</v>
      </c>
      <c r="HY85">
        <f>(C116+C117+C118+C119+C120+C121+C122)/7</f>
        <v>0.79328571428571415</v>
      </c>
      <c r="HZ85">
        <f>(D116+D117+D118+D119+D120+D121+D122)/7</f>
        <v>-0.38</v>
      </c>
      <c r="ID85">
        <v>1902</v>
      </c>
      <c r="IE85">
        <f>(C116+C117+C118+C119+C120+C121+C122)/7 + 0.138</f>
        <v>0.93128571428571416</v>
      </c>
      <c r="IF85">
        <f>(D116+D117+D118+D119+D120+D121+D122)/7</f>
        <v>-0.38</v>
      </c>
      <c r="IK85">
        <v>1902</v>
      </c>
      <c r="IL85">
        <f>(C115+C116+C117+C118+C119+C120+C121+C122+C123)/9</f>
        <v>0.85422222222222233</v>
      </c>
      <c r="IM85">
        <f>(D115+D116+D117+D118+D119+D120+D121+D122+D123)/9</f>
        <v>-0.37866666666666676</v>
      </c>
      <c r="IQ85">
        <v>1902</v>
      </c>
      <c r="IW85">
        <v>1902</v>
      </c>
      <c r="IX85">
        <f>(C115+C116+C117+C118+C119+C120+C121+C122+C123)/9</f>
        <v>0.85422222222222233</v>
      </c>
      <c r="IY85">
        <f>(D115+D116+D117+D118+D119+D120+D121+D122+D123)/9</f>
        <v>-0.37866666666666676</v>
      </c>
      <c r="JC85">
        <v>1902</v>
      </c>
      <c r="JD85">
        <f>(C115+C116+C117+C118+C119+C120+C121+C122+C123)/9 + 0.12</f>
        <v>0.97422222222222232</v>
      </c>
      <c r="JE85">
        <f>(D115+D116+D117+D118+D119+D120+D121+D122+D123)/9</f>
        <v>-0.37866666666666676</v>
      </c>
      <c r="JJ85">
        <v>1902</v>
      </c>
      <c r="JK85">
        <f>(C114+C115+C116+C117+C118+C119+C120+C121+C122+C123+C124)/11</f>
        <v>0.88654545454545464</v>
      </c>
      <c r="JL85">
        <f>(D114+D115+D116+D117+D118+D119+D120+D121+D122+D123+D124)/11</f>
        <v>-0.36545454545454548</v>
      </c>
      <c r="JP85">
        <v>1902</v>
      </c>
      <c r="JV85">
        <v>1902</v>
      </c>
      <c r="JW85">
        <f>(C114+C115+C116+C117+C118+C119+C120+C121+C122+C123+C124)/11</f>
        <v>0.88654545454545464</v>
      </c>
      <c r="JX85">
        <f>(D114+D115+D116+D117+D118+D119+D120+D121+D122+D123+D124)/11</f>
        <v>-0.36545454545454548</v>
      </c>
      <c r="KB85">
        <v>1902</v>
      </c>
      <c r="KC85">
        <f>(C114+C115+C116+C117+C118+C119+C120+C121+C122+C123+C124)/11 + 0.1</f>
        <v>0.98654545454545461</v>
      </c>
      <c r="KD85">
        <f>(D114+D115+D116+D117+D118+D119+D120+D121+D122+D123+D124)/11</f>
        <v>-0.36545454545454548</v>
      </c>
    </row>
    <row r="86" spans="2:290">
      <c r="B86">
        <v>1935</v>
      </c>
      <c r="C86">
        <v>0.97699999999999998</v>
      </c>
      <c r="D86">
        <v>-0.185</v>
      </c>
      <c r="I86">
        <v>1935</v>
      </c>
      <c r="P86">
        <v>1935</v>
      </c>
      <c r="W86">
        <v>1935</v>
      </c>
      <c r="AD86">
        <v>1935</v>
      </c>
      <c r="AK86">
        <v>1935</v>
      </c>
      <c r="AR86">
        <v>1935</v>
      </c>
      <c r="DB86">
        <v>1901</v>
      </c>
      <c r="DI86">
        <v>1901</v>
      </c>
      <c r="DP86">
        <v>1901</v>
      </c>
      <c r="DX86">
        <v>1901</v>
      </c>
      <c r="EF86">
        <v>1901</v>
      </c>
      <c r="EO86">
        <v>1901</v>
      </c>
      <c r="EU86">
        <v>1901</v>
      </c>
      <c r="FA86">
        <v>1901</v>
      </c>
      <c r="FG86">
        <v>1901</v>
      </c>
      <c r="FN86">
        <v>1901</v>
      </c>
      <c r="FT86">
        <v>1901</v>
      </c>
      <c r="FZ86">
        <v>1901</v>
      </c>
      <c r="GF86">
        <v>1901</v>
      </c>
      <c r="GM86">
        <v>1901</v>
      </c>
      <c r="GS86">
        <v>1901</v>
      </c>
      <c r="GY86">
        <v>1901</v>
      </c>
      <c r="HE86">
        <v>1901</v>
      </c>
      <c r="HL86">
        <v>1901</v>
      </c>
      <c r="HR86">
        <v>1901</v>
      </c>
      <c r="HX86">
        <v>1901</v>
      </c>
      <c r="ID86">
        <v>1901</v>
      </c>
      <c r="IK86">
        <v>1901</v>
      </c>
      <c r="IQ86">
        <v>1901</v>
      </c>
      <c r="IW86">
        <v>1901</v>
      </c>
      <c r="JC86">
        <v>1901</v>
      </c>
      <c r="JJ86">
        <v>1901</v>
      </c>
      <c r="JP86">
        <v>1901</v>
      </c>
      <c r="JV86">
        <v>1901</v>
      </c>
      <c r="KB86">
        <v>1901</v>
      </c>
    </row>
    <row r="87" spans="2:290">
      <c r="B87">
        <v>1934</v>
      </c>
      <c r="C87">
        <v>0.86499999999999999</v>
      </c>
      <c r="D87">
        <v>-0.189</v>
      </c>
      <c r="I87">
        <v>1934</v>
      </c>
      <c r="P87">
        <v>1934</v>
      </c>
      <c r="W87">
        <v>1934</v>
      </c>
      <c r="AD87">
        <v>1934</v>
      </c>
      <c r="AK87">
        <v>1934</v>
      </c>
      <c r="AR87">
        <v>1934</v>
      </c>
      <c r="DB87">
        <v>1900</v>
      </c>
      <c r="DI87">
        <v>1900</v>
      </c>
      <c r="DP87">
        <v>1900</v>
      </c>
      <c r="DX87">
        <v>1900</v>
      </c>
      <c r="EF87">
        <v>1900</v>
      </c>
      <c r="EO87">
        <v>1900</v>
      </c>
      <c r="EU87">
        <v>1900</v>
      </c>
      <c r="FA87">
        <v>1900</v>
      </c>
      <c r="FG87">
        <v>1900</v>
      </c>
      <c r="FN87">
        <v>1900</v>
      </c>
      <c r="FT87">
        <v>1900</v>
      </c>
      <c r="FZ87">
        <v>1900</v>
      </c>
      <c r="GF87">
        <v>1900</v>
      </c>
      <c r="GM87">
        <v>1900</v>
      </c>
      <c r="GS87">
        <v>1900</v>
      </c>
      <c r="GY87">
        <v>1900</v>
      </c>
      <c r="HE87">
        <v>1900</v>
      </c>
      <c r="HL87">
        <v>1900</v>
      </c>
      <c r="HR87">
        <v>1900</v>
      </c>
      <c r="HX87">
        <v>1900</v>
      </c>
      <c r="ID87">
        <v>1900</v>
      </c>
      <c r="IK87">
        <v>1900</v>
      </c>
      <c r="IQ87">
        <v>1900</v>
      </c>
      <c r="IW87">
        <v>1900</v>
      </c>
      <c r="JC87">
        <v>1900</v>
      </c>
      <c r="JJ87">
        <v>1900</v>
      </c>
      <c r="JP87">
        <v>1900</v>
      </c>
      <c r="JV87">
        <v>1900</v>
      </c>
      <c r="KB87">
        <v>1900</v>
      </c>
    </row>
    <row r="88" spans="2:290">
      <c r="B88">
        <v>1933</v>
      </c>
      <c r="C88">
        <v>0.83599999999999997</v>
      </c>
      <c r="D88">
        <v>-0.23799999999999999</v>
      </c>
      <c r="I88">
        <v>1933</v>
      </c>
      <c r="P88">
        <v>1933</v>
      </c>
      <c r="W88">
        <v>1933</v>
      </c>
      <c r="AD88">
        <v>1933</v>
      </c>
      <c r="AE88">
        <f>C88</f>
        <v>0.83599999999999997</v>
      </c>
      <c r="AF88">
        <f>D88</f>
        <v>-0.23799999999999999</v>
      </c>
      <c r="AK88">
        <v>1933</v>
      </c>
      <c r="AL88">
        <f>C88</f>
        <v>0.83599999999999997</v>
      </c>
      <c r="AM88">
        <f>D88</f>
        <v>-0.23799999999999999</v>
      </c>
      <c r="AR88">
        <v>1933</v>
      </c>
      <c r="DB88">
        <v>1899</v>
      </c>
      <c r="DI88">
        <v>1899</v>
      </c>
      <c r="DP88">
        <v>1899</v>
      </c>
      <c r="DX88">
        <v>1899</v>
      </c>
      <c r="EF88">
        <v>1899</v>
      </c>
      <c r="EO88">
        <v>1899</v>
      </c>
      <c r="EU88">
        <v>1899</v>
      </c>
      <c r="FA88">
        <v>1899</v>
      </c>
      <c r="FG88">
        <v>1899</v>
      </c>
      <c r="FN88">
        <v>1899</v>
      </c>
      <c r="FT88">
        <v>1899</v>
      </c>
      <c r="FZ88">
        <v>1899</v>
      </c>
      <c r="GF88">
        <v>1899</v>
      </c>
      <c r="GM88">
        <v>1899</v>
      </c>
      <c r="GS88">
        <v>1899</v>
      </c>
      <c r="GY88">
        <v>1899</v>
      </c>
      <c r="HE88">
        <v>1899</v>
      </c>
      <c r="HL88">
        <v>1899</v>
      </c>
      <c r="HR88">
        <v>1899</v>
      </c>
      <c r="HX88">
        <v>1899</v>
      </c>
      <c r="ID88">
        <v>1899</v>
      </c>
      <c r="IK88">
        <v>1899</v>
      </c>
      <c r="IQ88">
        <v>1899</v>
      </c>
      <c r="IW88">
        <v>1899</v>
      </c>
      <c r="JC88">
        <v>1899</v>
      </c>
      <c r="JJ88">
        <v>1899</v>
      </c>
      <c r="JP88">
        <v>1899</v>
      </c>
      <c r="JV88">
        <v>1899</v>
      </c>
      <c r="KB88">
        <v>1899</v>
      </c>
    </row>
    <row r="89" spans="2:290">
      <c r="B89">
        <v>1932</v>
      </c>
      <c r="C89">
        <v>0.84699999999999998</v>
      </c>
      <c r="D89">
        <v>-0.16600000000000001</v>
      </c>
      <c r="I89">
        <v>1932</v>
      </c>
      <c r="P89">
        <v>1932</v>
      </c>
      <c r="W89">
        <v>1932</v>
      </c>
      <c r="AD89">
        <v>1932</v>
      </c>
      <c r="AK89">
        <v>1932</v>
      </c>
      <c r="AR89">
        <v>1932</v>
      </c>
      <c r="DB89">
        <v>1898</v>
      </c>
      <c r="DI89">
        <v>1898</v>
      </c>
      <c r="DP89">
        <v>1898</v>
      </c>
      <c r="DX89">
        <v>1898</v>
      </c>
      <c r="EF89">
        <v>1898</v>
      </c>
      <c r="EO89">
        <v>1898</v>
      </c>
      <c r="EU89">
        <v>1898</v>
      </c>
      <c r="FA89">
        <v>1898</v>
      </c>
      <c r="FG89">
        <v>1898</v>
      </c>
      <c r="FN89">
        <v>1898</v>
      </c>
      <c r="FT89">
        <v>1898</v>
      </c>
      <c r="FZ89">
        <v>1898</v>
      </c>
      <c r="GF89">
        <v>1898</v>
      </c>
      <c r="GM89">
        <v>1898</v>
      </c>
      <c r="GS89">
        <v>1898</v>
      </c>
      <c r="GY89">
        <v>1898</v>
      </c>
      <c r="HE89">
        <v>1898</v>
      </c>
      <c r="HL89">
        <v>1898</v>
      </c>
      <c r="HR89">
        <v>1898</v>
      </c>
      <c r="HX89">
        <v>1898</v>
      </c>
      <c r="ID89">
        <v>1898</v>
      </c>
      <c r="IK89">
        <v>1898</v>
      </c>
      <c r="IQ89">
        <v>1898</v>
      </c>
      <c r="IW89">
        <v>1898</v>
      </c>
      <c r="JC89">
        <v>1898</v>
      </c>
      <c r="JJ89">
        <v>1898</v>
      </c>
      <c r="JP89">
        <v>1898</v>
      </c>
      <c r="JV89">
        <v>1898</v>
      </c>
      <c r="KB89">
        <v>1898</v>
      </c>
    </row>
    <row r="90" spans="2:290">
      <c r="B90">
        <v>1931</v>
      </c>
      <c r="C90">
        <v>0.95499999999999996</v>
      </c>
      <c r="D90">
        <v>-9.6000000000000002E-2</v>
      </c>
      <c r="I90">
        <v>1931</v>
      </c>
      <c r="P90">
        <v>1931</v>
      </c>
      <c r="W90">
        <v>1931</v>
      </c>
      <c r="AD90">
        <v>1931</v>
      </c>
      <c r="AK90">
        <v>1931</v>
      </c>
      <c r="AR90">
        <v>1931</v>
      </c>
      <c r="DB90">
        <v>1897</v>
      </c>
      <c r="DI90">
        <v>1897</v>
      </c>
      <c r="DP90">
        <v>1897</v>
      </c>
      <c r="DX90">
        <v>1897</v>
      </c>
      <c r="EF90">
        <v>1897</v>
      </c>
      <c r="EO90">
        <v>1897</v>
      </c>
      <c r="EU90">
        <v>1897</v>
      </c>
      <c r="FA90">
        <v>1897</v>
      </c>
      <c r="FG90">
        <v>1897</v>
      </c>
      <c r="FN90">
        <v>1897</v>
      </c>
      <c r="FT90">
        <v>1897</v>
      </c>
      <c r="FZ90">
        <v>1897</v>
      </c>
      <c r="GF90">
        <v>1897</v>
      </c>
      <c r="GM90">
        <v>1897</v>
      </c>
      <c r="GS90">
        <v>1897</v>
      </c>
      <c r="GY90">
        <v>1897</v>
      </c>
      <c r="HE90">
        <v>1897</v>
      </c>
      <c r="HL90">
        <v>1897</v>
      </c>
      <c r="HR90">
        <v>1897</v>
      </c>
      <c r="HX90">
        <v>1897</v>
      </c>
      <c r="ID90">
        <v>1897</v>
      </c>
      <c r="IK90">
        <v>1897</v>
      </c>
      <c r="IQ90">
        <v>1897</v>
      </c>
      <c r="IW90">
        <v>1897</v>
      </c>
      <c r="JC90">
        <v>1897</v>
      </c>
      <c r="JJ90">
        <v>1897</v>
      </c>
      <c r="JP90">
        <v>1897</v>
      </c>
      <c r="JV90">
        <v>1897</v>
      </c>
      <c r="KB90">
        <v>1897</v>
      </c>
    </row>
    <row r="91" spans="2:290">
      <c r="B91">
        <v>1930</v>
      </c>
      <c r="C91">
        <v>1.1859999999999999</v>
      </c>
      <c r="D91">
        <v>-0.13800000000000001</v>
      </c>
      <c r="I91">
        <v>1930</v>
      </c>
      <c r="P91">
        <v>1930</v>
      </c>
      <c r="W91">
        <v>1930</v>
      </c>
      <c r="AD91">
        <v>1930</v>
      </c>
      <c r="AK91">
        <v>1930</v>
      </c>
      <c r="AR91">
        <v>1930</v>
      </c>
      <c r="DB91">
        <v>1896</v>
      </c>
      <c r="DI91">
        <v>1896</v>
      </c>
      <c r="DP91">
        <v>1896</v>
      </c>
      <c r="DX91">
        <v>1896</v>
      </c>
      <c r="EF91">
        <v>1896</v>
      </c>
      <c r="EO91">
        <v>1896</v>
      </c>
      <c r="EU91">
        <v>1896</v>
      </c>
      <c r="FA91">
        <v>1896</v>
      </c>
      <c r="FG91">
        <v>1896</v>
      </c>
      <c r="FN91">
        <v>1896</v>
      </c>
      <c r="FT91">
        <v>1896</v>
      </c>
      <c r="FZ91">
        <v>1896</v>
      </c>
      <c r="GF91">
        <v>1896</v>
      </c>
      <c r="GM91">
        <v>1896</v>
      </c>
      <c r="GS91">
        <v>1896</v>
      </c>
      <c r="GY91">
        <v>1896</v>
      </c>
      <c r="HE91">
        <v>1896</v>
      </c>
      <c r="HL91">
        <v>1896</v>
      </c>
      <c r="HR91">
        <v>1896</v>
      </c>
      <c r="HX91">
        <v>1896</v>
      </c>
      <c r="ID91">
        <v>1896</v>
      </c>
      <c r="IK91">
        <v>1896</v>
      </c>
      <c r="IQ91">
        <v>1896</v>
      </c>
      <c r="IW91">
        <v>1896</v>
      </c>
      <c r="JC91">
        <v>1896</v>
      </c>
      <c r="JJ91">
        <v>1896</v>
      </c>
      <c r="JP91">
        <v>1896</v>
      </c>
      <c r="JV91">
        <v>1896</v>
      </c>
      <c r="KB91">
        <v>1896</v>
      </c>
    </row>
    <row r="92" spans="2:290">
      <c r="B92">
        <v>1929</v>
      </c>
      <c r="C92">
        <v>1.1000000000000001</v>
      </c>
      <c r="D92">
        <v>-0.29699999999999999</v>
      </c>
      <c r="I92">
        <v>1929</v>
      </c>
      <c r="P92">
        <v>1929</v>
      </c>
      <c r="W92">
        <v>1929</v>
      </c>
      <c r="AD92">
        <v>1929</v>
      </c>
      <c r="AK92">
        <v>1929</v>
      </c>
      <c r="AR92">
        <v>1929</v>
      </c>
      <c r="DB92">
        <v>1895</v>
      </c>
      <c r="DI92">
        <v>1895</v>
      </c>
      <c r="DP92">
        <v>1895</v>
      </c>
      <c r="DX92">
        <v>1895</v>
      </c>
      <c r="EF92">
        <v>1895</v>
      </c>
      <c r="EO92">
        <v>1895</v>
      </c>
      <c r="EU92">
        <v>1895</v>
      </c>
      <c r="FA92">
        <v>1895</v>
      </c>
      <c r="FG92">
        <v>1895</v>
      </c>
      <c r="FN92">
        <v>1895</v>
      </c>
      <c r="FT92">
        <v>1895</v>
      </c>
      <c r="FZ92">
        <v>1895</v>
      </c>
      <c r="GF92">
        <v>1895</v>
      </c>
      <c r="GM92">
        <v>1895</v>
      </c>
      <c r="GS92">
        <v>1895</v>
      </c>
      <c r="GY92">
        <v>1895</v>
      </c>
      <c r="HE92">
        <v>1895</v>
      </c>
      <c r="HL92">
        <v>1895</v>
      </c>
      <c r="HR92">
        <v>1895</v>
      </c>
      <c r="HX92">
        <v>1895</v>
      </c>
      <c r="ID92">
        <v>1895</v>
      </c>
      <c r="IK92">
        <v>1895</v>
      </c>
      <c r="IQ92">
        <v>1895</v>
      </c>
      <c r="IW92">
        <v>1895</v>
      </c>
      <c r="JC92">
        <v>1895</v>
      </c>
      <c r="JJ92">
        <v>1895</v>
      </c>
      <c r="JP92">
        <v>1895</v>
      </c>
      <c r="JV92">
        <v>1895</v>
      </c>
      <c r="KB92">
        <v>1895</v>
      </c>
    </row>
    <row r="93" spans="2:290">
      <c r="B93">
        <v>1928</v>
      </c>
      <c r="C93">
        <v>1.2410000000000001</v>
      </c>
      <c r="D93">
        <v>-0.224</v>
      </c>
      <c r="I93">
        <v>1928</v>
      </c>
      <c r="P93">
        <v>1928</v>
      </c>
      <c r="W93">
        <v>1928</v>
      </c>
      <c r="AD93">
        <v>1928</v>
      </c>
      <c r="AK93">
        <v>1928</v>
      </c>
      <c r="AR93">
        <v>1928</v>
      </c>
      <c r="DB93">
        <v>1894</v>
      </c>
      <c r="DI93">
        <v>1894</v>
      </c>
      <c r="DP93">
        <v>1894</v>
      </c>
      <c r="DX93">
        <v>1894</v>
      </c>
      <c r="EF93">
        <v>1894</v>
      </c>
      <c r="EO93">
        <v>1894</v>
      </c>
      <c r="EU93">
        <v>1894</v>
      </c>
      <c r="FA93">
        <v>1894</v>
      </c>
      <c r="FG93">
        <v>1894</v>
      </c>
      <c r="FN93">
        <v>1894</v>
      </c>
      <c r="FT93">
        <v>1894</v>
      </c>
      <c r="FZ93">
        <v>1894</v>
      </c>
      <c r="GF93">
        <v>1894</v>
      </c>
      <c r="GM93">
        <v>1894</v>
      </c>
      <c r="GS93">
        <v>1894</v>
      </c>
      <c r="GY93">
        <v>1894</v>
      </c>
      <c r="HE93">
        <v>1894</v>
      </c>
      <c r="HL93">
        <v>1894</v>
      </c>
      <c r="HR93">
        <v>1894</v>
      </c>
      <c r="HX93">
        <v>1894</v>
      </c>
      <c r="ID93">
        <v>1894</v>
      </c>
      <c r="IK93">
        <v>1894</v>
      </c>
      <c r="IQ93">
        <v>1894</v>
      </c>
      <c r="IW93">
        <v>1894</v>
      </c>
      <c r="JC93">
        <v>1894</v>
      </c>
      <c r="JJ93">
        <v>1894</v>
      </c>
      <c r="JP93">
        <v>1894</v>
      </c>
      <c r="JV93">
        <v>1894</v>
      </c>
      <c r="KB93">
        <v>1894</v>
      </c>
    </row>
    <row r="94" spans="2:290">
      <c r="B94">
        <v>1927</v>
      </c>
      <c r="C94">
        <v>1.306</v>
      </c>
      <c r="D94">
        <v>-0.192</v>
      </c>
      <c r="I94">
        <v>1927</v>
      </c>
      <c r="J94">
        <f>C94</f>
        <v>1.306</v>
      </c>
      <c r="K94">
        <f>D94</f>
        <v>-0.192</v>
      </c>
      <c r="P94">
        <v>1927</v>
      </c>
      <c r="W94">
        <v>1927</v>
      </c>
      <c r="X94">
        <f>C94</f>
        <v>1.306</v>
      </c>
      <c r="Y94">
        <f>D94</f>
        <v>-0.192</v>
      </c>
      <c r="AD94">
        <v>1927</v>
      </c>
      <c r="AK94">
        <v>1927</v>
      </c>
      <c r="AR94">
        <v>1927</v>
      </c>
      <c r="DB94">
        <v>1893</v>
      </c>
      <c r="DI94">
        <v>1893</v>
      </c>
      <c r="DP94">
        <v>1893</v>
      </c>
      <c r="DX94">
        <v>1893</v>
      </c>
      <c r="EF94">
        <v>1893</v>
      </c>
      <c r="EO94">
        <v>1893</v>
      </c>
      <c r="EU94">
        <v>1893</v>
      </c>
      <c r="FA94">
        <v>1893</v>
      </c>
      <c r="FG94">
        <v>1893</v>
      </c>
      <c r="FN94">
        <v>1893</v>
      </c>
      <c r="FT94">
        <v>1893</v>
      </c>
      <c r="FZ94">
        <v>1893</v>
      </c>
      <c r="GF94">
        <v>1893</v>
      </c>
      <c r="GM94">
        <v>1893</v>
      </c>
      <c r="GS94">
        <v>1893</v>
      </c>
      <c r="GY94">
        <v>1893</v>
      </c>
      <c r="HE94">
        <v>1893</v>
      </c>
      <c r="HL94">
        <v>1893</v>
      </c>
      <c r="HR94">
        <v>1893</v>
      </c>
      <c r="HX94">
        <v>1893</v>
      </c>
      <c r="ID94">
        <v>1893</v>
      </c>
      <c r="IK94">
        <v>1893</v>
      </c>
      <c r="IQ94">
        <v>1893</v>
      </c>
      <c r="IW94">
        <v>1893</v>
      </c>
      <c r="JC94">
        <v>1893</v>
      </c>
      <c r="JJ94">
        <v>1893</v>
      </c>
      <c r="JP94">
        <v>1893</v>
      </c>
      <c r="JV94">
        <v>1893</v>
      </c>
      <c r="KB94">
        <v>1893</v>
      </c>
    </row>
    <row r="95" spans="2:290">
      <c r="B95">
        <v>1926</v>
      </c>
      <c r="C95">
        <v>1.0389999999999999</v>
      </c>
      <c r="D95">
        <v>-0.128</v>
      </c>
      <c r="I95">
        <v>1926</v>
      </c>
      <c r="P95">
        <v>1926</v>
      </c>
      <c r="W95">
        <v>1926</v>
      </c>
      <c r="AD95">
        <v>1926</v>
      </c>
      <c r="AK95">
        <v>1926</v>
      </c>
      <c r="AR95">
        <v>1926</v>
      </c>
      <c r="DB95">
        <v>1892</v>
      </c>
      <c r="DI95">
        <v>1892</v>
      </c>
      <c r="DP95">
        <v>1892</v>
      </c>
      <c r="DX95">
        <v>1892</v>
      </c>
      <c r="EF95">
        <v>1892</v>
      </c>
      <c r="EO95">
        <v>1892</v>
      </c>
      <c r="EU95">
        <v>1892</v>
      </c>
      <c r="FA95">
        <v>1892</v>
      </c>
      <c r="FG95">
        <v>1892</v>
      </c>
      <c r="FN95">
        <v>1892</v>
      </c>
      <c r="FT95">
        <v>1892</v>
      </c>
      <c r="FZ95">
        <v>1892</v>
      </c>
      <c r="GF95">
        <v>1892</v>
      </c>
      <c r="GM95">
        <v>1892</v>
      </c>
      <c r="GS95">
        <v>1892</v>
      </c>
      <c r="GY95">
        <v>1892</v>
      </c>
      <c r="HE95">
        <v>1892</v>
      </c>
      <c r="HL95">
        <v>1892</v>
      </c>
      <c r="HR95">
        <v>1892</v>
      </c>
      <c r="HX95">
        <v>1892</v>
      </c>
      <c r="ID95">
        <v>1892</v>
      </c>
      <c r="IK95">
        <v>1892</v>
      </c>
      <c r="IQ95">
        <v>1892</v>
      </c>
      <c r="IW95">
        <v>1892</v>
      </c>
      <c r="JC95">
        <v>1892</v>
      </c>
      <c r="JJ95">
        <v>1892</v>
      </c>
      <c r="JP95">
        <v>1892</v>
      </c>
      <c r="JV95">
        <v>1892</v>
      </c>
      <c r="KB95">
        <v>1892</v>
      </c>
    </row>
    <row r="96" spans="2:290">
      <c r="B96">
        <v>1925</v>
      </c>
      <c r="C96">
        <v>0.7</v>
      </c>
      <c r="D96">
        <v>-0.247</v>
      </c>
      <c r="I96">
        <v>1925</v>
      </c>
      <c r="P96">
        <v>1925</v>
      </c>
      <c r="W96">
        <v>1925</v>
      </c>
      <c r="AD96">
        <v>1925</v>
      </c>
      <c r="AK96">
        <v>1925</v>
      </c>
      <c r="AR96">
        <v>1925</v>
      </c>
      <c r="DB96">
        <v>1891</v>
      </c>
      <c r="DI96">
        <v>1891</v>
      </c>
      <c r="DP96">
        <v>1891</v>
      </c>
      <c r="DX96">
        <v>1891</v>
      </c>
      <c r="EF96">
        <v>1891</v>
      </c>
      <c r="EO96">
        <v>1891</v>
      </c>
      <c r="EU96">
        <v>1891</v>
      </c>
      <c r="FA96">
        <v>1891</v>
      </c>
      <c r="FG96">
        <v>1891</v>
      </c>
      <c r="FN96">
        <v>1891</v>
      </c>
      <c r="FT96">
        <v>1891</v>
      </c>
      <c r="FZ96">
        <v>1891</v>
      </c>
      <c r="GF96">
        <v>1891</v>
      </c>
      <c r="GM96">
        <v>1891</v>
      </c>
      <c r="GS96">
        <v>1891</v>
      </c>
      <c r="GY96">
        <v>1891</v>
      </c>
      <c r="HE96">
        <v>1891</v>
      </c>
      <c r="HL96">
        <v>1891</v>
      </c>
      <c r="HR96">
        <v>1891</v>
      </c>
      <c r="HX96">
        <v>1891</v>
      </c>
      <c r="ID96">
        <v>1891</v>
      </c>
      <c r="IK96">
        <v>1891</v>
      </c>
      <c r="IQ96">
        <v>1891</v>
      </c>
      <c r="IW96">
        <v>1891</v>
      </c>
      <c r="JC96">
        <v>1891</v>
      </c>
      <c r="JJ96">
        <v>1891</v>
      </c>
      <c r="JP96">
        <v>1891</v>
      </c>
      <c r="JV96">
        <v>1891</v>
      </c>
      <c r="KB96">
        <v>1891</v>
      </c>
    </row>
    <row r="97" spans="2:290">
      <c r="B97">
        <v>1924</v>
      </c>
      <c r="C97">
        <v>0.60399999999999998</v>
      </c>
      <c r="D97">
        <v>-0.28399999999999997</v>
      </c>
      <c r="I97">
        <v>1924</v>
      </c>
      <c r="P97">
        <v>1924</v>
      </c>
      <c r="W97">
        <v>1924</v>
      </c>
      <c r="AD97">
        <v>1924</v>
      </c>
      <c r="AK97">
        <v>1924</v>
      </c>
      <c r="AR97">
        <v>1924</v>
      </c>
      <c r="DB97">
        <v>1890</v>
      </c>
      <c r="DC97">
        <f>C131</f>
        <v>0.76500000000000001</v>
      </c>
      <c r="DD97">
        <f>D131</f>
        <v>-0.42299999999999999</v>
      </c>
      <c r="DI97">
        <v>1890</v>
      </c>
      <c r="DJ97">
        <f>C131</f>
        <v>0.76500000000000001</v>
      </c>
      <c r="DK97">
        <f>D131</f>
        <v>-0.42299999999999999</v>
      </c>
      <c r="DP97">
        <v>1890</v>
      </c>
      <c r="DX97">
        <v>1890</v>
      </c>
      <c r="DY97">
        <f>(C131*1.2) - 1.2344</f>
        <v>-0.31640000000000001</v>
      </c>
      <c r="DZ97">
        <f>D131</f>
        <v>-0.42299999999999999</v>
      </c>
      <c r="EF97">
        <v>1890</v>
      </c>
      <c r="EG97">
        <f>(C131*1.2) - 1.2344</f>
        <v>-0.31640000000000001</v>
      </c>
      <c r="EH97">
        <f>D131</f>
        <v>-0.42299999999999999</v>
      </c>
      <c r="EO97">
        <v>1890</v>
      </c>
      <c r="EP97">
        <f>C131</f>
        <v>0.76500000000000001</v>
      </c>
      <c r="EQ97">
        <f>D131</f>
        <v>-0.42299999999999999</v>
      </c>
      <c r="EU97">
        <v>1890</v>
      </c>
      <c r="EV97">
        <f>C131</f>
        <v>0.76500000000000001</v>
      </c>
      <c r="EW97">
        <f>D131</f>
        <v>-0.42299999999999999</v>
      </c>
      <c r="FA97">
        <v>1890</v>
      </c>
      <c r="FG97">
        <v>1890</v>
      </c>
      <c r="FH97">
        <f>C131</f>
        <v>0.76500000000000001</v>
      </c>
      <c r="FI97">
        <f>D131</f>
        <v>-0.42299999999999999</v>
      </c>
      <c r="FN97">
        <v>1890</v>
      </c>
      <c r="FO97">
        <f>(C130+C131+C132)/3</f>
        <v>0.80833333333333324</v>
      </c>
      <c r="FP97">
        <f>(D130+D131+D132)/3</f>
        <v>-0.28100000000000003</v>
      </c>
      <c r="FT97">
        <v>1890</v>
      </c>
      <c r="FU97">
        <f>(C130+C131+C132)/3</f>
        <v>0.80833333333333324</v>
      </c>
      <c r="FV97">
        <f>(D130+D131+D132)/3</f>
        <v>-0.28100000000000003</v>
      </c>
      <c r="FZ97">
        <v>1890</v>
      </c>
      <c r="GF97">
        <v>1890</v>
      </c>
      <c r="GG97">
        <f>(C130+C131+C132)/3</f>
        <v>0.80833333333333324</v>
      </c>
      <c r="GH97">
        <f>(D130+D131+D132)/3</f>
        <v>-0.28100000000000003</v>
      </c>
      <c r="GM97">
        <v>1890</v>
      </c>
      <c r="GN97">
        <f>(C129+C130+C131+C132+C133)/5</f>
        <v>0.88080000000000003</v>
      </c>
      <c r="GO97">
        <f>(D129+D130+D131+D132+D133)/5</f>
        <v>-0.29699999999999999</v>
      </c>
      <c r="GS97">
        <v>1890</v>
      </c>
      <c r="GT97">
        <f>(C129+C130+C131+C132+C133)/5</f>
        <v>0.88080000000000003</v>
      </c>
      <c r="GU97">
        <f>(D129+D130+D131+D132+D133)/5</f>
        <v>-0.29699999999999999</v>
      </c>
      <c r="GY97">
        <v>1890</v>
      </c>
      <c r="HE97">
        <v>1890</v>
      </c>
      <c r="HF97">
        <f>(C129+C130+C131+C132+C133)/5</f>
        <v>0.88080000000000003</v>
      </c>
      <c r="HG97">
        <f>(D129+D130+D131+D132+D133)/5</f>
        <v>-0.29699999999999999</v>
      </c>
      <c r="HL97">
        <v>1890</v>
      </c>
      <c r="HM97">
        <f>(C128+C129+C130+C131+C132+C133+C134)/7</f>
        <v>0.94399999999999995</v>
      </c>
      <c r="HN97">
        <f>(D128+D129+D130+D131+D132+D133+D134)/7</f>
        <v>-0.32585714285714279</v>
      </c>
      <c r="HR97">
        <v>1890</v>
      </c>
      <c r="HS97">
        <f>(C128+C129+C130+C131+C132+C133+C134)/7</f>
        <v>0.94399999999999995</v>
      </c>
      <c r="HT97">
        <f>(D128+D129+D130+D131+D132+D133+D134)/7</f>
        <v>-0.32585714285714279</v>
      </c>
      <c r="HX97">
        <v>1890</v>
      </c>
      <c r="ID97">
        <v>1890</v>
      </c>
      <c r="IE97">
        <f>(C128+C129+C130+C131+C132+C133+C134)/7</f>
        <v>0.94399999999999995</v>
      </c>
      <c r="IF97">
        <f>(D128+D129+D130+D131+D132+D133+D134)/7</f>
        <v>-0.32585714285714279</v>
      </c>
      <c r="IK97">
        <v>1890</v>
      </c>
      <c r="IL97">
        <f>(C127+C128+C129+C130+C131+C132+C133+C134+C135)/9</f>
        <v>1.0149999999999999</v>
      </c>
      <c r="IM97">
        <f>(D127+D128+D129+D130+D131+D132+D133+D134+D135)/9</f>
        <v>-0.33711111111111108</v>
      </c>
      <c r="IQ97">
        <v>1890</v>
      </c>
      <c r="IR97">
        <f>(C127+C128+C129+C130+C131+C132+C133+C134+C135)/9</f>
        <v>1.0149999999999999</v>
      </c>
      <c r="IS97">
        <f>(D127+D128+D129+D130+D131+D132+D133+D134+D135)/9</f>
        <v>-0.33711111111111108</v>
      </c>
      <c r="IW97">
        <v>1890</v>
      </c>
      <c r="JC97">
        <v>1890</v>
      </c>
      <c r="JD97">
        <f>(C127+C128+C129+C130+C131+C132+C133+C134+C135)/9</f>
        <v>1.0149999999999999</v>
      </c>
      <c r="JE97">
        <f>(D127+D128+D129+D130+D131+D132+D133+D134+D135)/9</f>
        <v>-0.33711111111111108</v>
      </c>
      <c r="JJ97">
        <v>1890</v>
      </c>
      <c r="JK97">
        <f>(C126+C127+C128+C129+C130+C131+C132+C133+C134+C135+C136)/11</f>
        <v>1.0625454545454547</v>
      </c>
      <c r="JL97">
        <f>(D126+D127+D128+D129+D130+D131+D132+D133+D134+D135+D136)/11</f>
        <v>-0.33536363636363631</v>
      </c>
      <c r="JP97">
        <v>1890</v>
      </c>
      <c r="JQ97">
        <f>(C126+C127+C128+C129+C130+C131+C132+C133+C134+C135+C136)/11</f>
        <v>1.0625454545454547</v>
      </c>
      <c r="JR97">
        <f>(D126+D127+D128+D129+D130+D131+D132+D133+D134+D135+D136)/11</f>
        <v>-0.33536363636363631</v>
      </c>
      <c r="JV97">
        <v>1890</v>
      </c>
      <c r="KB97">
        <v>1890</v>
      </c>
      <c r="KC97">
        <f>(C126+C127+C128+C129+C130+C131+C132+C133+C134+C135+C136)/11</f>
        <v>1.0625454545454547</v>
      </c>
      <c r="KD97">
        <f>(D126+D127+D128+D129+D130+D131+D132+D133+D134+D135+D136)/11</f>
        <v>-0.33536363636363631</v>
      </c>
    </row>
    <row r="98" spans="2:290">
      <c r="B98">
        <v>1923</v>
      </c>
      <c r="C98">
        <v>0.59799999999999998</v>
      </c>
      <c r="D98">
        <v>-0.30599999999999999</v>
      </c>
      <c r="I98">
        <v>1923</v>
      </c>
      <c r="P98">
        <v>1923</v>
      </c>
      <c r="W98">
        <v>1923</v>
      </c>
      <c r="AD98">
        <v>1923</v>
      </c>
      <c r="AE98">
        <f>C98</f>
        <v>0.59799999999999998</v>
      </c>
      <c r="AF98">
        <f>D98</f>
        <v>-0.30599999999999999</v>
      </c>
      <c r="AK98">
        <v>1923</v>
      </c>
      <c r="AR98">
        <v>1923</v>
      </c>
      <c r="AS98">
        <f>C98</f>
        <v>0.59799999999999998</v>
      </c>
      <c r="AT98">
        <f>D98</f>
        <v>-0.30599999999999999</v>
      </c>
      <c r="DB98">
        <v>1889</v>
      </c>
      <c r="DI98">
        <v>1889</v>
      </c>
      <c r="DP98">
        <v>1889</v>
      </c>
      <c r="DX98">
        <v>1889</v>
      </c>
      <c r="EF98">
        <v>1889</v>
      </c>
      <c r="EO98">
        <v>1889</v>
      </c>
      <c r="EU98">
        <v>1889</v>
      </c>
      <c r="FA98">
        <v>1889</v>
      </c>
      <c r="FG98">
        <v>1889</v>
      </c>
      <c r="FN98">
        <v>1889</v>
      </c>
      <c r="FT98">
        <v>1889</v>
      </c>
      <c r="FZ98">
        <v>1889</v>
      </c>
      <c r="GF98">
        <v>1889</v>
      </c>
      <c r="GM98">
        <v>1889</v>
      </c>
      <c r="GS98">
        <v>1889</v>
      </c>
      <c r="GY98">
        <v>1889</v>
      </c>
      <c r="HE98">
        <v>1889</v>
      </c>
      <c r="HL98">
        <v>1889</v>
      </c>
      <c r="HR98">
        <v>1889</v>
      </c>
      <c r="HX98">
        <v>1889</v>
      </c>
      <c r="ID98">
        <v>1889</v>
      </c>
      <c r="IK98">
        <v>1889</v>
      </c>
      <c r="IQ98">
        <v>1889</v>
      </c>
      <c r="IW98">
        <v>1889</v>
      </c>
      <c r="JC98">
        <v>1889</v>
      </c>
      <c r="JJ98">
        <v>1889</v>
      </c>
      <c r="JP98">
        <v>1889</v>
      </c>
      <c r="JV98">
        <v>1889</v>
      </c>
      <c r="KB98">
        <v>1889</v>
      </c>
    </row>
    <row r="99" spans="2:290">
      <c r="B99">
        <v>1922</v>
      </c>
      <c r="C99">
        <v>0.70099999999999996</v>
      </c>
      <c r="D99">
        <v>-0.32600000000000001</v>
      </c>
      <c r="I99">
        <v>1922</v>
      </c>
      <c r="P99">
        <v>1922</v>
      </c>
      <c r="W99">
        <v>1922</v>
      </c>
      <c r="AD99">
        <v>1922</v>
      </c>
      <c r="AK99">
        <v>1922</v>
      </c>
      <c r="AR99">
        <v>1922</v>
      </c>
      <c r="DB99">
        <v>1888</v>
      </c>
      <c r="DI99">
        <v>1888</v>
      </c>
      <c r="DP99">
        <v>1888</v>
      </c>
      <c r="DX99">
        <v>1888</v>
      </c>
      <c r="EF99">
        <v>1888</v>
      </c>
      <c r="EO99">
        <v>1888</v>
      </c>
      <c r="EU99">
        <v>1888</v>
      </c>
      <c r="FA99">
        <v>1888</v>
      </c>
      <c r="FG99">
        <v>1888</v>
      </c>
      <c r="FN99">
        <v>1888</v>
      </c>
      <c r="FT99">
        <v>1888</v>
      </c>
      <c r="FZ99">
        <v>1888</v>
      </c>
      <c r="GF99">
        <v>1888</v>
      </c>
      <c r="GM99">
        <v>1888</v>
      </c>
      <c r="GS99">
        <v>1888</v>
      </c>
      <c r="GY99">
        <v>1888</v>
      </c>
      <c r="HE99">
        <v>1888</v>
      </c>
      <c r="HL99">
        <v>1888</v>
      </c>
      <c r="HR99">
        <v>1888</v>
      </c>
      <c r="HX99">
        <v>1888</v>
      </c>
      <c r="ID99">
        <v>1888</v>
      </c>
      <c r="IK99">
        <v>1888</v>
      </c>
      <c r="IQ99">
        <v>1888</v>
      </c>
      <c r="IW99">
        <v>1888</v>
      </c>
      <c r="JC99">
        <v>1888</v>
      </c>
      <c r="JJ99">
        <v>1888</v>
      </c>
      <c r="JP99">
        <v>1888</v>
      </c>
      <c r="JV99">
        <v>1888</v>
      </c>
      <c r="KB99">
        <v>1888</v>
      </c>
    </row>
    <row r="100" spans="2:290">
      <c r="B100">
        <v>1921</v>
      </c>
      <c r="C100">
        <v>0.89100000000000001</v>
      </c>
      <c r="D100">
        <v>-0.23599999999999999</v>
      </c>
      <c r="I100">
        <v>1921</v>
      </c>
      <c r="P100">
        <v>1921</v>
      </c>
      <c r="W100">
        <v>1921</v>
      </c>
      <c r="AD100">
        <v>1921</v>
      </c>
      <c r="AK100">
        <v>1921</v>
      </c>
      <c r="AR100">
        <v>1921</v>
      </c>
      <c r="DB100">
        <v>1887</v>
      </c>
      <c r="DI100">
        <v>1887</v>
      </c>
      <c r="DP100">
        <v>1887</v>
      </c>
      <c r="DX100">
        <v>1887</v>
      </c>
      <c r="EF100">
        <v>1887</v>
      </c>
      <c r="EO100">
        <v>1887</v>
      </c>
      <c r="EU100">
        <v>1887</v>
      </c>
      <c r="FA100">
        <v>1887</v>
      </c>
      <c r="FG100">
        <v>1887</v>
      </c>
      <c r="FN100">
        <v>1887</v>
      </c>
      <c r="FT100">
        <v>1887</v>
      </c>
      <c r="FZ100">
        <v>1887</v>
      </c>
      <c r="GF100">
        <v>1887</v>
      </c>
      <c r="GM100">
        <v>1887</v>
      </c>
      <c r="GS100">
        <v>1887</v>
      </c>
      <c r="GY100">
        <v>1887</v>
      </c>
      <c r="HE100">
        <v>1887</v>
      </c>
      <c r="HL100">
        <v>1887</v>
      </c>
      <c r="HR100">
        <v>1887</v>
      </c>
      <c r="HX100">
        <v>1887</v>
      </c>
      <c r="ID100">
        <v>1887</v>
      </c>
      <c r="IK100">
        <v>1887</v>
      </c>
      <c r="IQ100">
        <v>1887</v>
      </c>
      <c r="IW100">
        <v>1887</v>
      </c>
      <c r="JC100">
        <v>1887</v>
      </c>
      <c r="JJ100">
        <v>1887</v>
      </c>
      <c r="JP100">
        <v>1887</v>
      </c>
      <c r="JV100">
        <v>1887</v>
      </c>
      <c r="KB100">
        <v>1887</v>
      </c>
    </row>
    <row r="101" spans="2:290">
      <c r="B101">
        <v>1920</v>
      </c>
      <c r="C101">
        <v>1.1200000000000001</v>
      </c>
      <c r="D101">
        <v>-0.27200000000000002</v>
      </c>
      <c r="I101">
        <v>1920</v>
      </c>
      <c r="P101">
        <v>1920</v>
      </c>
      <c r="W101">
        <v>1920</v>
      </c>
      <c r="AD101">
        <v>1920</v>
      </c>
      <c r="AK101">
        <v>1920</v>
      </c>
      <c r="AR101">
        <v>1920</v>
      </c>
      <c r="DB101">
        <v>1886</v>
      </c>
      <c r="DI101">
        <v>1886</v>
      </c>
      <c r="DP101">
        <v>1886</v>
      </c>
      <c r="DX101">
        <v>1886</v>
      </c>
      <c r="EF101">
        <v>1886</v>
      </c>
      <c r="EO101">
        <v>1886</v>
      </c>
      <c r="EU101">
        <v>1886</v>
      </c>
      <c r="FA101">
        <v>1886</v>
      </c>
      <c r="FG101">
        <v>1886</v>
      </c>
      <c r="FN101">
        <v>1886</v>
      </c>
      <c r="FT101">
        <v>1886</v>
      </c>
      <c r="FZ101">
        <v>1886</v>
      </c>
      <c r="GF101">
        <v>1886</v>
      </c>
      <c r="GM101">
        <v>1886</v>
      </c>
      <c r="GS101">
        <v>1886</v>
      </c>
      <c r="GY101">
        <v>1886</v>
      </c>
      <c r="HE101">
        <v>1886</v>
      </c>
      <c r="HL101">
        <v>1886</v>
      </c>
      <c r="HR101">
        <v>1886</v>
      </c>
      <c r="HX101">
        <v>1886</v>
      </c>
      <c r="ID101">
        <v>1886</v>
      </c>
      <c r="IK101">
        <v>1886</v>
      </c>
      <c r="IQ101">
        <v>1886</v>
      </c>
      <c r="IW101">
        <v>1886</v>
      </c>
      <c r="JC101">
        <v>1886</v>
      </c>
      <c r="JJ101">
        <v>1886</v>
      </c>
      <c r="JP101">
        <v>1886</v>
      </c>
      <c r="JV101">
        <v>1886</v>
      </c>
      <c r="KB101">
        <v>1886</v>
      </c>
    </row>
    <row r="102" spans="2:290">
      <c r="B102">
        <v>1919</v>
      </c>
      <c r="C102">
        <v>1.456</v>
      </c>
      <c r="D102">
        <v>-0.32700000000000001</v>
      </c>
      <c r="I102">
        <v>1919</v>
      </c>
      <c r="P102">
        <v>1919</v>
      </c>
      <c r="W102">
        <v>1919</v>
      </c>
      <c r="AD102">
        <v>1919</v>
      </c>
      <c r="AK102">
        <v>1919</v>
      </c>
      <c r="AR102">
        <v>1919</v>
      </c>
      <c r="DB102">
        <v>1885</v>
      </c>
      <c r="DI102">
        <v>1885</v>
      </c>
      <c r="DP102">
        <v>1885</v>
      </c>
      <c r="DX102">
        <v>1885</v>
      </c>
      <c r="EF102">
        <v>1885</v>
      </c>
      <c r="EO102">
        <v>1885</v>
      </c>
      <c r="EU102">
        <v>1885</v>
      </c>
      <c r="FA102">
        <v>1885</v>
      </c>
      <c r="FG102">
        <v>1885</v>
      </c>
      <c r="FN102">
        <v>1885</v>
      </c>
      <c r="FT102">
        <v>1885</v>
      </c>
      <c r="FZ102">
        <v>1885</v>
      </c>
      <c r="GF102">
        <v>1885</v>
      </c>
      <c r="GM102">
        <v>1885</v>
      </c>
      <c r="GS102">
        <v>1885</v>
      </c>
      <c r="GY102">
        <v>1885</v>
      </c>
      <c r="HE102">
        <v>1885</v>
      </c>
      <c r="HL102">
        <v>1885</v>
      </c>
      <c r="HR102">
        <v>1885</v>
      </c>
      <c r="HX102">
        <v>1885</v>
      </c>
      <c r="ID102">
        <v>1885</v>
      </c>
      <c r="IK102">
        <v>1885</v>
      </c>
      <c r="IQ102">
        <v>1885</v>
      </c>
      <c r="IW102">
        <v>1885</v>
      </c>
      <c r="JC102">
        <v>1885</v>
      </c>
      <c r="JJ102">
        <v>1885</v>
      </c>
      <c r="JP102">
        <v>1885</v>
      </c>
      <c r="JV102">
        <v>1885</v>
      </c>
      <c r="KB102">
        <v>1885</v>
      </c>
    </row>
    <row r="103" spans="2:290">
      <c r="B103">
        <v>1918</v>
      </c>
      <c r="C103">
        <v>1.776</v>
      </c>
      <c r="D103">
        <v>-0.34699999999999998</v>
      </c>
      <c r="I103">
        <v>1918</v>
      </c>
      <c r="J103">
        <f>C103</f>
        <v>1.776</v>
      </c>
      <c r="K103">
        <f>D103</f>
        <v>-0.34699999999999998</v>
      </c>
      <c r="P103">
        <v>1918</v>
      </c>
      <c r="Q103">
        <f>J103</f>
        <v>1.776</v>
      </c>
      <c r="R103">
        <f>K103</f>
        <v>-0.34699999999999998</v>
      </c>
      <c r="W103">
        <v>1918</v>
      </c>
      <c r="AD103">
        <v>1918</v>
      </c>
      <c r="AK103">
        <v>1918</v>
      </c>
      <c r="AR103">
        <v>1918</v>
      </c>
      <c r="DB103">
        <v>1884</v>
      </c>
      <c r="DI103">
        <v>1884</v>
      </c>
      <c r="DP103">
        <v>1884</v>
      </c>
      <c r="DX103">
        <v>1884</v>
      </c>
      <c r="EF103">
        <v>1884</v>
      </c>
      <c r="EO103">
        <v>1884</v>
      </c>
      <c r="EU103">
        <v>1884</v>
      </c>
      <c r="FA103">
        <v>1884</v>
      </c>
      <c r="FG103">
        <v>1884</v>
      </c>
      <c r="FN103">
        <v>1884</v>
      </c>
      <c r="FT103">
        <v>1884</v>
      </c>
      <c r="FZ103">
        <v>1884</v>
      </c>
      <c r="GF103">
        <v>1884</v>
      </c>
      <c r="GM103">
        <v>1884</v>
      </c>
      <c r="GS103">
        <v>1884</v>
      </c>
      <c r="GY103">
        <v>1884</v>
      </c>
      <c r="HE103">
        <v>1884</v>
      </c>
      <c r="HL103">
        <v>1884</v>
      </c>
      <c r="HR103">
        <v>1884</v>
      </c>
      <c r="HX103">
        <v>1884</v>
      </c>
      <c r="ID103">
        <v>1884</v>
      </c>
      <c r="IK103">
        <v>1884</v>
      </c>
      <c r="IQ103">
        <v>1884</v>
      </c>
      <c r="IW103">
        <v>1884</v>
      </c>
      <c r="JC103">
        <v>1884</v>
      </c>
      <c r="JJ103">
        <v>1884</v>
      </c>
      <c r="JP103">
        <v>1884</v>
      </c>
      <c r="JV103">
        <v>1884</v>
      </c>
      <c r="KB103">
        <v>1884</v>
      </c>
    </row>
    <row r="104" spans="2:290">
      <c r="B104">
        <v>1917</v>
      </c>
      <c r="C104">
        <v>1.57</v>
      </c>
      <c r="D104">
        <v>-0.41699999999999998</v>
      </c>
      <c r="I104">
        <v>1917</v>
      </c>
      <c r="P104">
        <v>1917</v>
      </c>
      <c r="W104">
        <v>1917</v>
      </c>
      <c r="AD104">
        <v>1917</v>
      </c>
      <c r="AK104">
        <v>1917</v>
      </c>
      <c r="AR104">
        <v>1917</v>
      </c>
      <c r="DB104">
        <v>1883</v>
      </c>
      <c r="DI104">
        <v>1883</v>
      </c>
      <c r="DP104">
        <v>1883</v>
      </c>
      <c r="DX104">
        <v>1883</v>
      </c>
      <c r="EF104">
        <v>1883</v>
      </c>
      <c r="EO104">
        <v>1883</v>
      </c>
      <c r="EU104">
        <v>1883</v>
      </c>
      <c r="FA104">
        <v>1883</v>
      </c>
      <c r="FG104">
        <v>1883</v>
      </c>
      <c r="FN104">
        <v>1883</v>
      </c>
      <c r="FT104">
        <v>1883</v>
      </c>
      <c r="FZ104">
        <v>1883</v>
      </c>
      <c r="GF104">
        <v>1883</v>
      </c>
      <c r="GM104">
        <v>1883</v>
      </c>
      <c r="GS104">
        <v>1883</v>
      </c>
      <c r="GY104">
        <v>1883</v>
      </c>
      <c r="HE104">
        <v>1883</v>
      </c>
      <c r="HL104">
        <v>1883</v>
      </c>
      <c r="HR104">
        <v>1883</v>
      </c>
      <c r="HX104">
        <v>1883</v>
      </c>
      <c r="ID104">
        <v>1883</v>
      </c>
      <c r="IK104">
        <v>1883</v>
      </c>
      <c r="IQ104">
        <v>1883</v>
      </c>
      <c r="IW104">
        <v>1883</v>
      </c>
      <c r="JC104">
        <v>1883</v>
      </c>
      <c r="JJ104">
        <v>1883</v>
      </c>
      <c r="JP104">
        <v>1883</v>
      </c>
      <c r="JV104">
        <v>1883</v>
      </c>
      <c r="KB104">
        <v>1883</v>
      </c>
    </row>
    <row r="105" spans="2:290">
      <c r="B105">
        <v>1916</v>
      </c>
      <c r="C105">
        <v>1.405</v>
      </c>
      <c r="D105">
        <v>-0.40100000000000002</v>
      </c>
      <c r="I105">
        <v>1916</v>
      </c>
      <c r="P105">
        <v>1916</v>
      </c>
      <c r="W105">
        <v>1916</v>
      </c>
      <c r="AD105">
        <v>1916</v>
      </c>
      <c r="AK105">
        <v>1916</v>
      </c>
      <c r="AR105">
        <v>1916</v>
      </c>
      <c r="DB105">
        <v>1882</v>
      </c>
      <c r="DI105">
        <v>1882</v>
      </c>
      <c r="DP105">
        <v>1882</v>
      </c>
      <c r="DX105">
        <v>1882</v>
      </c>
      <c r="EF105">
        <v>1882</v>
      </c>
      <c r="EO105">
        <v>1882</v>
      </c>
      <c r="EU105">
        <v>1882</v>
      </c>
      <c r="FA105">
        <v>1882</v>
      </c>
      <c r="FG105">
        <v>1882</v>
      </c>
      <c r="FN105">
        <v>1882</v>
      </c>
      <c r="FT105">
        <v>1882</v>
      </c>
      <c r="FZ105">
        <v>1882</v>
      </c>
      <c r="GF105">
        <v>1882</v>
      </c>
      <c r="GM105">
        <v>1882</v>
      </c>
      <c r="GS105">
        <v>1882</v>
      </c>
      <c r="GY105">
        <v>1882</v>
      </c>
      <c r="HE105">
        <v>1882</v>
      </c>
      <c r="HL105">
        <v>1882</v>
      </c>
      <c r="HR105">
        <v>1882</v>
      </c>
      <c r="HX105">
        <v>1882</v>
      </c>
      <c r="ID105">
        <v>1882</v>
      </c>
      <c r="IK105">
        <v>1882</v>
      </c>
      <c r="IQ105">
        <v>1882</v>
      </c>
      <c r="IW105">
        <v>1882</v>
      </c>
      <c r="JC105">
        <v>1882</v>
      </c>
      <c r="JJ105">
        <v>1882</v>
      </c>
      <c r="JP105">
        <v>1882</v>
      </c>
      <c r="JV105">
        <v>1882</v>
      </c>
      <c r="KB105">
        <v>1882</v>
      </c>
    </row>
    <row r="106" spans="2:290">
      <c r="B106">
        <v>1915</v>
      </c>
      <c r="C106">
        <v>1.0960000000000001</v>
      </c>
      <c r="D106">
        <v>-0.191</v>
      </c>
      <c r="I106">
        <v>1915</v>
      </c>
      <c r="P106">
        <v>1915</v>
      </c>
      <c r="W106">
        <v>1915</v>
      </c>
      <c r="AD106">
        <v>1915</v>
      </c>
      <c r="AK106">
        <v>1915</v>
      </c>
      <c r="AR106">
        <v>1915</v>
      </c>
      <c r="DB106">
        <v>1881</v>
      </c>
      <c r="DI106">
        <v>1881</v>
      </c>
      <c r="DP106">
        <v>1881</v>
      </c>
      <c r="DX106">
        <v>1881</v>
      </c>
      <c r="EF106">
        <v>1881</v>
      </c>
      <c r="EO106">
        <v>1881</v>
      </c>
      <c r="EU106">
        <v>1881</v>
      </c>
      <c r="FA106">
        <v>1881</v>
      </c>
      <c r="FG106">
        <v>1881</v>
      </c>
      <c r="FN106">
        <v>1881</v>
      </c>
      <c r="FT106">
        <v>1881</v>
      </c>
      <c r="FZ106">
        <v>1881</v>
      </c>
      <c r="GF106">
        <v>1881</v>
      </c>
      <c r="GM106">
        <v>1881</v>
      </c>
      <c r="GS106">
        <v>1881</v>
      </c>
      <c r="GY106">
        <v>1881</v>
      </c>
      <c r="HE106">
        <v>1881</v>
      </c>
      <c r="HL106">
        <v>1881</v>
      </c>
      <c r="HR106">
        <v>1881</v>
      </c>
      <c r="HX106">
        <v>1881</v>
      </c>
      <c r="ID106">
        <v>1881</v>
      </c>
      <c r="IK106">
        <v>1881</v>
      </c>
      <c r="IQ106">
        <v>1881</v>
      </c>
      <c r="IW106">
        <v>1881</v>
      </c>
      <c r="JC106">
        <v>1881</v>
      </c>
      <c r="JJ106">
        <v>1881</v>
      </c>
      <c r="JP106">
        <v>1881</v>
      </c>
      <c r="JV106">
        <v>1881</v>
      </c>
      <c r="KB106">
        <v>1881</v>
      </c>
    </row>
    <row r="107" spans="2:290">
      <c r="B107">
        <v>1914</v>
      </c>
      <c r="C107">
        <v>0.78500000000000003</v>
      </c>
      <c r="D107">
        <v>-0.316</v>
      </c>
      <c r="I107">
        <v>1914</v>
      </c>
      <c r="P107">
        <v>1914</v>
      </c>
      <c r="W107">
        <v>1914</v>
      </c>
      <c r="AD107">
        <v>1914</v>
      </c>
      <c r="AK107">
        <v>1914</v>
      </c>
      <c r="AR107">
        <v>1914</v>
      </c>
      <c r="DB107">
        <v>1880</v>
      </c>
      <c r="DI107">
        <v>1880</v>
      </c>
      <c r="DP107">
        <v>1880</v>
      </c>
      <c r="DX107">
        <v>1880</v>
      </c>
      <c r="EF107">
        <v>1880</v>
      </c>
      <c r="EO107">
        <v>1880</v>
      </c>
      <c r="EU107">
        <v>1880</v>
      </c>
      <c r="FA107">
        <v>1880</v>
      </c>
      <c r="FG107">
        <v>1880</v>
      </c>
      <c r="FN107">
        <v>1880</v>
      </c>
      <c r="FT107">
        <v>1880</v>
      </c>
      <c r="FZ107">
        <v>1880</v>
      </c>
      <c r="GF107">
        <v>1880</v>
      </c>
      <c r="GM107">
        <v>1880</v>
      </c>
      <c r="GS107">
        <v>1880</v>
      </c>
      <c r="GY107">
        <v>1880</v>
      </c>
      <c r="HE107">
        <v>1880</v>
      </c>
      <c r="HL107">
        <v>1880</v>
      </c>
      <c r="HR107">
        <v>1880</v>
      </c>
      <c r="HX107">
        <v>1880</v>
      </c>
      <c r="ID107">
        <v>1880</v>
      </c>
      <c r="IK107">
        <v>1880</v>
      </c>
      <c r="IQ107">
        <v>1880</v>
      </c>
      <c r="IW107">
        <v>1880</v>
      </c>
      <c r="JC107">
        <v>1880</v>
      </c>
      <c r="JJ107">
        <v>1880</v>
      </c>
      <c r="JP107">
        <v>1880</v>
      </c>
      <c r="JV107">
        <v>1880</v>
      </c>
      <c r="KB107">
        <v>1880</v>
      </c>
    </row>
    <row r="108" spans="2:290">
      <c r="B108">
        <v>1913</v>
      </c>
      <c r="C108">
        <v>0.71099999999999997</v>
      </c>
      <c r="D108">
        <v>-0.47099999999999997</v>
      </c>
      <c r="I108">
        <v>1913</v>
      </c>
      <c r="P108">
        <v>1913</v>
      </c>
      <c r="W108">
        <v>1913</v>
      </c>
      <c r="AD108">
        <v>1913</v>
      </c>
      <c r="AK108">
        <v>1913</v>
      </c>
      <c r="AR108">
        <v>1913</v>
      </c>
    </row>
    <row r="109" spans="2:290">
      <c r="B109">
        <v>1912</v>
      </c>
      <c r="C109">
        <v>0.66200000000000003</v>
      </c>
      <c r="D109">
        <v>-0.44</v>
      </c>
      <c r="I109">
        <v>1912</v>
      </c>
      <c r="P109">
        <v>1912</v>
      </c>
      <c r="W109">
        <v>1912</v>
      </c>
      <c r="AD109">
        <v>1912</v>
      </c>
      <c r="AE109">
        <f>C109</f>
        <v>0.66200000000000003</v>
      </c>
      <c r="AF109">
        <f>D109</f>
        <v>-0.44</v>
      </c>
      <c r="AK109">
        <v>1912</v>
      </c>
      <c r="AL109">
        <f>C109</f>
        <v>0.66200000000000003</v>
      </c>
      <c r="AM109">
        <f>D109</f>
        <v>-0.44</v>
      </c>
      <c r="AR109">
        <v>1912</v>
      </c>
    </row>
    <row r="110" spans="2:290">
      <c r="B110">
        <v>1911</v>
      </c>
      <c r="C110">
        <v>0.71299999999999997</v>
      </c>
      <c r="D110">
        <v>-0.57699999999999996</v>
      </c>
      <c r="I110">
        <v>1911</v>
      </c>
      <c r="P110">
        <v>1911</v>
      </c>
      <c r="W110">
        <v>1911</v>
      </c>
      <c r="AD110">
        <v>1911</v>
      </c>
      <c r="AK110">
        <v>1911</v>
      </c>
      <c r="AR110">
        <v>1911</v>
      </c>
    </row>
    <row r="111" spans="2:290">
      <c r="B111">
        <v>1910</v>
      </c>
      <c r="C111">
        <v>0.91800000000000004</v>
      </c>
      <c r="D111">
        <v>-0.56799999999999995</v>
      </c>
      <c r="I111">
        <v>1910</v>
      </c>
      <c r="P111">
        <v>1910</v>
      </c>
      <c r="W111">
        <v>1910</v>
      </c>
      <c r="AD111">
        <v>1910</v>
      </c>
      <c r="AK111">
        <v>1910</v>
      </c>
      <c r="AR111">
        <v>1910</v>
      </c>
    </row>
    <row r="112" spans="2:290">
      <c r="B112">
        <v>1909</v>
      </c>
      <c r="C112">
        <v>1.0209999999999999</v>
      </c>
      <c r="D112">
        <v>-0.55900000000000005</v>
      </c>
      <c r="I112">
        <v>1909</v>
      </c>
      <c r="P112">
        <v>1909</v>
      </c>
      <c r="W112">
        <v>1909</v>
      </c>
      <c r="AD112">
        <v>1909</v>
      </c>
      <c r="AK112">
        <v>1909</v>
      </c>
      <c r="AR112">
        <v>1909</v>
      </c>
    </row>
    <row r="113" spans="2:46">
      <c r="B113">
        <v>1908</v>
      </c>
      <c r="C113">
        <v>1.153</v>
      </c>
      <c r="D113">
        <v>-0.53900000000000003</v>
      </c>
      <c r="I113">
        <v>1908</v>
      </c>
      <c r="P113">
        <v>1908</v>
      </c>
      <c r="W113">
        <v>1908</v>
      </c>
      <c r="AD113">
        <v>1908</v>
      </c>
      <c r="AK113">
        <v>1908</v>
      </c>
      <c r="AR113">
        <v>1908</v>
      </c>
    </row>
    <row r="114" spans="2:46">
      <c r="B114">
        <v>1907</v>
      </c>
      <c r="C114">
        <v>1.1259999999999999</v>
      </c>
      <c r="D114">
        <v>-0.436</v>
      </c>
      <c r="I114">
        <v>1907</v>
      </c>
      <c r="P114">
        <v>1907</v>
      </c>
      <c r="W114">
        <v>1907</v>
      </c>
      <c r="AD114">
        <v>1907</v>
      </c>
      <c r="AK114">
        <v>1907</v>
      </c>
      <c r="AR114">
        <v>1907</v>
      </c>
    </row>
    <row r="115" spans="2:46">
      <c r="B115">
        <v>1906</v>
      </c>
      <c r="C115">
        <v>1.244</v>
      </c>
      <c r="D115">
        <v>-0.34499999999999997</v>
      </c>
      <c r="I115">
        <v>1906</v>
      </c>
      <c r="J115">
        <f>C115</f>
        <v>1.244</v>
      </c>
      <c r="K115">
        <f>D115</f>
        <v>-0.34499999999999997</v>
      </c>
      <c r="P115">
        <v>1906</v>
      </c>
      <c r="W115">
        <v>1906</v>
      </c>
      <c r="X115">
        <f>C115</f>
        <v>1.244</v>
      </c>
      <c r="Y115">
        <f>D115</f>
        <v>-0.34499999999999997</v>
      </c>
      <c r="AD115">
        <v>1906</v>
      </c>
      <c r="AK115">
        <v>1906</v>
      </c>
      <c r="AR115">
        <v>1906</v>
      </c>
    </row>
    <row r="116" spans="2:46">
      <c r="B116">
        <v>1905</v>
      </c>
      <c r="C116">
        <v>1.0009999999999999</v>
      </c>
      <c r="D116">
        <v>-0.39600000000000002</v>
      </c>
      <c r="I116">
        <v>1905</v>
      </c>
      <c r="P116">
        <v>1905</v>
      </c>
      <c r="W116">
        <v>1905</v>
      </c>
      <c r="AD116">
        <v>1905</v>
      </c>
      <c r="AK116">
        <v>1905</v>
      </c>
      <c r="AR116">
        <v>1905</v>
      </c>
    </row>
    <row r="117" spans="2:46">
      <c r="B117">
        <v>1904</v>
      </c>
      <c r="C117">
        <v>1.014</v>
      </c>
      <c r="D117">
        <v>-0.53300000000000003</v>
      </c>
      <c r="I117">
        <v>1904</v>
      </c>
      <c r="P117">
        <v>1904</v>
      </c>
      <c r="W117">
        <v>1904</v>
      </c>
      <c r="AD117">
        <v>1904</v>
      </c>
      <c r="AK117">
        <v>1904</v>
      </c>
      <c r="AR117">
        <v>1904</v>
      </c>
    </row>
    <row r="118" spans="2:46">
      <c r="B118">
        <v>1903</v>
      </c>
      <c r="C118">
        <v>0.72299999999999998</v>
      </c>
      <c r="D118">
        <v>-0.51900000000000002</v>
      </c>
      <c r="I118">
        <v>1903</v>
      </c>
      <c r="P118">
        <v>1903</v>
      </c>
      <c r="W118">
        <v>1903</v>
      </c>
      <c r="AD118">
        <v>1903</v>
      </c>
      <c r="AK118">
        <v>1903</v>
      </c>
      <c r="AR118">
        <v>1903</v>
      </c>
    </row>
    <row r="119" spans="2:46">
      <c r="B119">
        <v>1902</v>
      </c>
      <c r="C119">
        <v>0.63200000000000001</v>
      </c>
      <c r="D119">
        <v>-0.41099999999999998</v>
      </c>
      <c r="I119">
        <v>1902</v>
      </c>
      <c r="P119">
        <v>1902</v>
      </c>
      <c r="W119">
        <v>1902</v>
      </c>
      <c r="AD119">
        <v>1902</v>
      </c>
      <c r="AE119">
        <f>C119</f>
        <v>0.63200000000000001</v>
      </c>
      <c r="AF119">
        <f>D119</f>
        <v>-0.41099999999999998</v>
      </c>
      <c r="AK119">
        <v>1902</v>
      </c>
      <c r="AR119">
        <v>1902</v>
      </c>
      <c r="AS119">
        <f>C119</f>
        <v>0.63200000000000001</v>
      </c>
      <c r="AT119">
        <f>D119</f>
        <v>-0.41099999999999998</v>
      </c>
    </row>
    <row r="120" spans="2:46">
      <c r="B120">
        <v>1901</v>
      </c>
      <c r="C120">
        <v>0.63900000000000001</v>
      </c>
      <c r="D120">
        <v>-0.32100000000000001</v>
      </c>
      <c r="I120">
        <v>1901</v>
      </c>
      <c r="P120">
        <v>1901</v>
      </c>
      <c r="W120">
        <v>1901</v>
      </c>
      <c r="AD120">
        <v>1901</v>
      </c>
      <c r="AK120">
        <v>1901</v>
      </c>
      <c r="AR120">
        <v>1901</v>
      </c>
    </row>
    <row r="121" spans="2:46">
      <c r="B121">
        <v>1900</v>
      </c>
      <c r="C121">
        <v>0.72899999999999998</v>
      </c>
      <c r="D121">
        <v>-0.2</v>
      </c>
      <c r="I121">
        <v>1900</v>
      </c>
      <c r="P121">
        <v>1900</v>
      </c>
      <c r="W121">
        <v>1900</v>
      </c>
      <c r="AD121">
        <v>1900</v>
      </c>
      <c r="AK121">
        <v>1900</v>
      </c>
      <c r="AR121">
        <v>1900</v>
      </c>
    </row>
    <row r="122" spans="2:46">
      <c r="B122">
        <v>1899</v>
      </c>
      <c r="C122">
        <v>0.81499999999999995</v>
      </c>
      <c r="D122">
        <v>-0.28000000000000003</v>
      </c>
      <c r="I122">
        <v>1899</v>
      </c>
      <c r="P122">
        <v>1899</v>
      </c>
      <c r="W122">
        <v>1899</v>
      </c>
      <c r="AD122">
        <v>1899</v>
      </c>
      <c r="AK122">
        <v>1899</v>
      </c>
      <c r="AR122">
        <v>1899</v>
      </c>
    </row>
    <row r="123" spans="2:46">
      <c r="B123">
        <v>1898</v>
      </c>
      <c r="C123">
        <v>0.89100000000000001</v>
      </c>
      <c r="D123">
        <v>-0.40300000000000002</v>
      </c>
      <c r="I123">
        <v>1898</v>
      </c>
      <c r="P123">
        <v>1898</v>
      </c>
      <c r="W123">
        <v>1898</v>
      </c>
      <c r="AD123">
        <v>1898</v>
      </c>
      <c r="AK123">
        <v>1898</v>
      </c>
      <c r="AR123">
        <v>1898</v>
      </c>
    </row>
    <row r="124" spans="2:46">
      <c r="B124">
        <v>1897</v>
      </c>
      <c r="C124">
        <v>0.93799999999999994</v>
      </c>
      <c r="D124">
        <v>-0.17599999999999999</v>
      </c>
      <c r="I124">
        <v>1897</v>
      </c>
      <c r="P124">
        <v>1897</v>
      </c>
      <c r="W124">
        <v>1897</v>
      </c>
      <c r="AD124">
        <v>1897</v>
      </c>
      <c r="AK124">
        <v>1897</v>
      </c>
      <c r="AR124">
        <v>1897</v>
      </c>
    </row>
    <row r="125" spans="2:46">
      <c r="B125">
        <v>1896</v>
      </c>
      <c r="C125">
        <v>1.228</v>
      </c>
      <c r="D125">
        <v>-0.127</v>
      </c>
      <c r="I125">
        <v>1896</v>
      </c>
      <c r="P125">
        <v>1896</v>
      </c>
      <c r="W125">
        <v>1896</v>
      </c>
      <c r="AD125">
        <v>1896</v>
      </c>
      <c r="AK125">
        <v>1896</v>
      </c>
      <c r="AR125">
        <v>1896</v>
      </c>
    </row>
    <row r="126" spans="2:46">
      <c r="B126">
        <v>1895</v>
      </c>
      <c r="C126">
        <v>1.3360000000000001</v>
      </c>
      <c r="D126">
        <v>-0.33100000000000002</v>
      </c>
      <c r="I126">
        <v>1895</v>
      </c>
      <c r="P126">
        <v>1895</v>
      </c>
      <c r="W126">
        <v>1895</v>
      </c>
      <c r="AD126">
        <v>1895</v>
      </c>
      <c r="AK126">
        <v>1895</v>
      </c>
      <c r="AR126">
        <v>1895</v>
      </c>
    </row>
    <row r="127" spans="2:46">
      <c r="B127">
        <v>1894</v>
      </c>
      <c r="C127">
        <v>1.47</v>
      </c>
      <c r="D127">
        <v>-0.41799999999999998</v>
      </c>
      <c r="I127">
        <v>1894</v>
      </c>
      <c r="J127">
        <f>C127</f>
        <v>1.47</v>
      </c>
      <c r="K127">
        <f>D127</f>
        <v>-0.41799999999999998</v>
      </c>
      <c r="P127">
        <v>1894</v>
      </c>
      <c r="Q127">
        <f>J127</f>
        <v>1.47</v>
      </c>
      <c r="R127">
        <f>K127</f>
        <v>-0.41799999999999998</v>
      </c>
      <c r="W127">
        <v>1894</v>
      </c>
      <c r="AD127">
        <v>1894</v>
      </c>
      <c r="AK127">
        <v>1894</v>
      </c>
      <c r="AR127">
        <v>1894</v>
      </c>
    </row>
    <row r="128" spans="2:46">
      <c r="B128">
        <v>1893</v>
      </c>
      <c r="C128">
        <v>1.3460000000000001</v>
      </c>
      <c r="D128">
        <v>-0.39700000000000002</v>
      </c>
      <c r="I128">
        <v>1893</v>
      </c>
      <c r="P128">
        <v>1893</v>
      </c>
      <c r="W128">
        <v>1893</v>
      </c>
      <c r="AD128">
        <v>1893</v>
      </c>
      <c r="AK128">
        <v>1893</v>
      </c>
      <c r="AR128">
        <v>1893</v>
      </c>
    </row>
    <row r="129" spans="2:44">
      <c r="B129">
        <v>1892</v>
      </c>
      <c r="C129">
        <v>1.169</v>
      </c>
      <c r="D129">
        <v>-0.40799999999999997</v>
      </c>
      <c r="I129">
        <v>1892</v>
      </c>
      <c r="P129">
        <v>1892</v>
      </c>
      <c r="W129">
        <v>1892</v>
      </c>
      <c r="AD129">
        <v>1892</v>
      </c>
      <c r="AK129">
        <v>1892</v>
      </c>
      <c r="AR129">
        <v>1892</v>
      </c>
    </row>
    <row r="130" spans="2:44">
      <c r="B130">
        <v>1891</v>
      </c>
      <c r="C130">
        <v>0.88400000000000001</v>
      </c>
      <c r="D130">
        <v>-0.27</v>
      </c>
      <c r="I130">
        <v>1891</v>
      </c>
      <c r="P130">
        <v>1891</v>
      </c>
      <c r="W130">
        <v>1891</v>
      </c>
      <c r="AD130">
        <v>1891</v>
      </c>
      <c r="AK130">
        <v>1891</v>
      </c>
      <c r="AR130">
        <v>1891</v>
      </c>
    </row>
    <row r="131" spans="2:44">
      <c r="B131">
        <v>1890</v>
      </c>
      <c r="C131">
        <v>0.76500000000000001</v>
      </c>
      <c r="D131">
        <v>-0.42299999999999999</v>
      </c>
      <c r="I131">
        <v>1890</v>
      </c>
      <c r="P131">
        <v>1890</v>
      </c>
      <c r="W131">
        <v>1890</v>
      </c>
      <c r="AD131">
        <v>1890</v>
      </c>
      <c r="AE131">
        <f>C131</f>
        <v>0.76500000000000001</v>
      </c>
      <c r="AF131">
        <f>D131</f>
        <v>-0.42299999999999999</v>
      </c>
      <c r="AK131">
        <v>1890</v>
      </c>
      <c r="AL131">
        <f>C131</f>
        <v>0.76500000000000001</v>
      </c>
      <c r="AM131">
        <f>D131</f>
        <v>-0.42299999999999999</v>
      </c>
      <c r="AR131">
        <v>1890</v>
      </c>
    </row>
    <row r="132" spans="2:44">
      <c r="B132">
        <v>1889</v>
      </c>
      <c r="C132">
        <v>0.77600000000000002</v>
      </c>
      <c r="D132">
        <v>-0.15</v>
      </c>
      <c r="I132">
        <v>1889</v>
      </c>
      <c r="P132">
        <v>1889</v>
      </c>
      <c r="W132">
        <v>1889</v>
      </c>
      <c r="AD132">
        <v>1889</v>
      </c>
      <c r="AK132">
        <v>1889</v>
      </c>
      <c r="AR132">
        <v>1889</v>
      </c>
    </row>
    <row r="133" spans="2:44">
      <c r="B133">
        <v>1888</v>
      </c>
      <c r="C133">
        <v>0.81</v>
      </c>
      <c r="D133">
        <v>-0.23400000000000001</v>
      </c>
      <c r="I133">
        <v>1888</v>
      </c>
      <c r="P133">
        <v>1888</v>
      </c>
      <c r="W133">
        <v>1888</v>
      </c>
      <c r="AD133">
        <v>1888</v>
      </c>
      <c r="AK133">
        <v>1888</v>
      </c>
      <c r="AR133">
        <v>1888</v>
      </c>
    </row>
    <row r="134" spans="2:44">
      <c r="B134">
        <v>1887</v>
      </c>
      <c r="C134">
        <v>0.85799999999999998</v>
      </c>
      <c r="D134">
        <v>-0.39900000000000002</v>
      </c>
      <c r="I134">
        <v>1887</v>
      </c>
      <c r="P134">
        <v>1887</v>
      </c>
      <c r="W134">
        <v>1887</v>
      </c>
      <c r="AD134">
        <v>1887</v>
      </c>
      <c r="AK134">
        <v>1887</v>
      </c>
      <c r="AR134">
        <v>1887</v>
      </c>
    </row>
    <row r="135" spans="2:44">
      <c r="B135">
        <v>1886</v>
      </c>
      <c r="C135">
        <v>1.0569999999999999</v>
      </c>
      <c r="D135">
        <v>-0.33500000000000002</v>
      </c>
      <c r="I135">
        <v>1886</v>
      </c>
      <c r="P135">
        <v>1886</v>
      </c>
      <c r="W135">
        <v>1886</v>
      </c>
      <c r="AD135">
        <v>1886</v>
      </c>
      <c r="AK135">
        <v>1886</v>
      </c>
      <c r="AR135">
        <v>1886</v>
      </c>
    </row>
    <row r="136" spans="2:44">
      <c r="B136">
        <v>1885</v>
      </c>
      <c r="C136">
        <v>1.2170000000000001</v>
      </c>
      <c r="D136">
        <v>-0.32400000000000001</v>
      </c>
      <c r="I136">
        <v>1885</v>
      </c>
      <c r="P136">
        <v>1885</v>
      </c>
      <c r="W136">
        <v>1885</v>
      </c>
      <c r="AD136">
        <v>1885</v>
      </c>
      <c r="AK136">
        <v>1885</v>
      </c>
      <c r="AR136">
        <v>1885</v>
      </c>
    </row>
    <row r="137" spans="2:44">
      <c r="B137">
        <v>1884</v>
      </c>
      <c r="C137">
        <v>1.3240000000000001</v>
      </c>
      <c r="D137">
        <v>-0.377</v>
      </c>
      <c r="I137">
        <v>1884</v>
      </c>
      <c r="J137">
        <f>C137</f>
        <v>1.3240000000000001</v>
      </c>
      <c r="K137">
        <f>D137</f>
        <v>-0.377</v>
      </c>
      <c r="P137">
        <v>1884</v>
      </c>
      <c r="W137">
        <v>1884</v>
      </c>
      <c r="X137">
        <f>C137</f>
        <v>1.3240000000000001</v>
      </c>
      <c r="Y137">
        <f>D137</f>
        <v>-0.377</v>
      </c>
      <c r="AD137">
        <v>1884</v>
      </c>
      <c r="AK137">
        <v>1884</v>
      </c>
      <c r="AR137">
        <v>1884</v>
      </c>
    </row>
    <row r="138" spans="2:44">
      <c r="B138">
        <v>1883</v>
      </c>
      <c r="C138">
        <v>1.111</v>
      </c>
      <c r="D138">
        <v>-0.23499999999999999</v>
      </c>
      <c r="I138">
        <v>1883</v>
      </c>
      <c r="P138">
        <v>1883</v>
      </c>
      <c r="W138">
        <v>1883</v>
      </c>
      <c r="AD138">
        <v>1883</v>
      </c>
      <c r="AK138">
        <v>1883</v>
      </c>
      <c r="AR138">
        <v>1883</v>
      </c>
    </row>
    <row r="139" spans="2:44">
      <c r="B139">
        <v>1882</v>
      </c>
      <c r="C139">
        <v>1.1539999999999999</v>
      </c>
      <c r="D139">
        <v>-0.19900000000000001</v>
      </c>
      <c r="I139">
        <v>1882</v>
      </c>
      <c r="P139">
        <v>1882</v>
      </c>
      <c r="W139">
        <v>1882</v>
      </c>
      <c r="AD139">
        <v>1882</v>
      </c>
      <c r="AK139">
        <v>1882</v>
      </c>
      <c r="AR139">
        <v>1882</v>
      </c>
    </row>
    <row r="140" spans="2:44">
      <c r="B140">
        <v>1881</v>
      </c>
      <c r="C140">
        <v>1.093</v>
      </c>
      <c r="D140">
        <v>-0.14799999999999999</v>
      </c>
      <c r="I140">
        <v>1881</v>
      </c>
      <c r="P140">
        <v>1881</v>
      </c>
      <c r="W140">
        <v>1881</v>
      </c>
      <c r="AD140">
        <v>1881</v>
      </c>
      <c r="AK140">
        <v>1881</v>
      </c>
      <c r="AR140">
        <v>1881</v>
      </c>
    </row>
    <row r="141" spans="2:44">
      <c r="B141">
        <v>1880</v>
      </c>
      <c r="C141">
        <v>0.76300000000000001</v>
      </c>
      <c r="D141">
        <v>-0.185</v>
      </c>
      <c r="I141">
        <v>1880</v>
      </c>
      <c r="P141">
        <v>1880</v>
      </c>
      <c r="W141">
        <v>1880</v>
      </c>
      <c r="AD141">
        <v>1880</v>
      </c>
      <c r="AK141">
        <v>1880</v>
      </c>
      <c r="AR141">
        <v>1880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bijkerk</dc:creator>
  <cp:keywords/>
  <dc:description/>
  <cp:lastModifiedBy/>
  <cp:revision/>
  <dcterms:created xsi:type="dcterms:W3CDTF">2019-06-05T18:55:38Z</dcterms:created>
  <dcterms:modified xsi:type="dcterms:W3CDTF">2020-07-03T12:17:58Z</dcterms:modified>
  <cp:category/>
  <cp:contentStatus/>
</cp:coreProperties>
</file>